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56" i="1"/>
  <c r="I48"/>
  <c r="N38"/>
  <c r="I38"/>
  <c r="V84"/>
  <c r="U89"/>
  <c r="V88"/>
  <c r="W88"/>
  <c r="U88"/>
  <c r="S86"/>
  <c r="T86"/>
  <c r="R86"/>
  <c r="R33"/>
  <c r="N33"/>
  <c r="M33"/>
  <c r="I33"/>
  <c r="S38"/>
  <c r="M45"/>
  <c r="W79"/>
  <c r="V79"/>
  <c r="V80"/>
  <c r="V89" s="1"/>
  <c r="U79"/>
  <c r="M79"/>
  <c r="W80"/>
  <c r="W89" s="1"/>
  <c r="U80"/>
  <c r="T56"/>
  <c r="T48"/>
  <c r="J48"/>
  <c r="K48"/>
  <c r="L48"/>
  <c r="N48"/>
  <c r="O48"/>
  <c r="P48"/>
  <c r="P13" s="1"/>
  <c r="Q48"/>
  <c r="Q13" s="1"/>
  <c r="R48"/>
  <c r="S48"/>
  <c r="U48"/>
  <c r="V48"/>
  <c r="V13" s="1"/>
  <c r="W48"/>
  <c r="W13" s="1"/>
  <c r="J38"/>
  <c r="K38"/>
  <c r="L38"/>
  <c r="O38"/>
  <c r="P38"/>
  <c r="Q38"/>
  <c r="R38"/>
  <c r="T38"/>
  <c r="U38"/>
  <c r="V38"/>
  <c r="W38"/>
  <c r="J13"/>
  <c r="K13"/>
  <c r="O13"/>
  <c r="M44"/>
  <c r="I45"/>
  <c r="S15"/>
  <c r="S13" s="1"/>
  <c r="S29"/>
  <c r="I44"/>
  <c r="I62"/>
  <c r="I69"/>
  <c r="I76"/>
  <c r="M75"/>
  <c r="I75" s="1"/>
  <c r="M74"/>
  <c r="I74" s="1"/>
  <c r="M73"/>
  <c r="I73" s="1"/>
  <c r="M72"/>
  <c r="I72" s="1"/>
  <c r="M71"/>
  <c r="I71" s="1"/>
  <c r="W70"/>
  <c r="V70"/>
  <c r="U70"/>
  <c r="T70"/>
  <c r="S70"/>
  <c r="R70"/>
  <c r="Q70"/>
  <c r="P70"/>
  <c r="O70"/>
  <c r="N70"/>
  <c r="L70"/>
  <c r="K70"/>
  <c r="J70"/>
  <c r="J63"/>
  <c r="K63"/>
  <c r="K55" s="1"/>
  <c r="L63"/>
  <c r="N63"/>
  <c r="O63"/>
  <c r="P63"/>
  <c r="Q63"/>
  <c r="R63"/>
  <c r="S63"/>
  <c r="T63"/>
  <c r="U63"/>
  <c r="V63"/>
  <c r="W63"/>
  <c r="M66"/>
  <c r="I66" s="1"/>
  <c r="M65"/>
  <c r="I65" s="1"/>
  <c r="M64"/>
  <c r="I64" s="1"/>
  <c r="J56"/>
  <c r="M61"/>
  <c r="I61" s="1"/>
  <c r="M59"/>
  <c r="I59" s="1"/>
  <c r="M58"/>
  <c r="I58" s="1"/>
  <c r="M60"/>
  <c r="I60" s="1"/>
  <c r="M50"/>
  <c r="I50" s="1"/>
  <c r="M51"/>
  <c r="I51" s="1"/>
  <c r="M52"/>
  <c r="I52" s="1"/>
  <c r="M53"/>
  <c r="I53" s="1"/>
  <c r="M54"/>
  <c r="I54" s="1"/>
  <c r="M40"/>
  <c r="I40" s="1"/>
  <c r="M41"/>
  <c r="I41" s="1"/>
  <c r="M42"/>
  <c r="I42" s="1"/>
  <c r="M43"/>
  <c r="I43" s="1"/>
  <c r="M39"/>
  <c r="M34"/>
  <c r="I34" s="1"/>
  <c r="U13" l="1"/>
  <c r="M38"/>
  <c r="T13"/>
  <c r="T55"/>
  <c r="I70"/>
  <c r="L13"/>
  <c r="I39"/>
  <c r="J55"/>
  <c r="M70"/>
  <c r="M67"/>
  <c r="I67" s="1"/>
  <c r="I79" s="1"/>
  <c r="M68"/>
  <c r="M80" s="1"/>
  <c r="M57"/>
  <c r="I57" s="1"/>
  <c r="M49"/>
  <c r="M47"/>
  <c r="I47" s="1"/>
  <c r="U56"/>
  <c r="U55" s="1"/>
  <c r="U46"/>
  <c r="T46"/>
  <c r="K46"/>
  <c r="K33"/>
  <c r="K29"/>
  <c r="K15"/>
  <c r="J46"/>
  <c r="J33"/>
  <c r="J29"/>
  <c r="J15"/>
  <c r="I49" l="1"/>
  <c r="M48"/>
  <c r="I68"/>
  <c r="M63"/>
  <c r="M56"/>
  <c r="M46"/>
  <c r="J14"/>
  <c r="K14"/>
  <c r="L15"/>
  <c r="N15"/>
  <c r="N13" s="1"/>
  <c r="O15"/>
  <c r="P15"/>
  <c r="Q15"/>
  <c r="R15"/>
  <c r="R13" s="1"/>
  <c r="L29"/>
  <c r="N29"/>
  <c r="O29"/>
  <c r="P29"/>
  <c r="Q29"/>
  <c r="R29"/>
  <c r="L33"/>
  <c r="O33"/>
  <c r="P33"/>
  <c r="Q33"/>
  <c r="S33"/>
  <c r="S14" s="1"/>
  <c r="S77" s="1"/>
  <c r="S78" s="1"/>
  <c r="S84" s="1"/>
  <c r="I80" l="1"/>
  <c r="I63"/>
  <c r="I55" s="1"/>
  <c r="P14"/>
  <c r="J77"/>
  <c r="J78" s="1"/>
  <c r="J84" s="1"/>
  <c r="K77"/>
  <c r="K78" s="1"/>
  <c r="K84" s="1"/>
  <c r="M55"/>
  <c r="N14"/>
  <c r="O14"/>
  <c r="L14"/>
  <c r="Q14"/>
  <c r="R14"/>
  <c r="M35"/>
  <c r="I35" s="1"/>
  <c r="M30"/>
  <c r="M27"/>
  <c r="I27" s="1"/>
  <c r="T29"/>
  <c r="U29"/>
  <c r="V29"/>
  <c r="W29"/>
  <c r="M16"/>
  <c r="M31"/>
  <c r="I31" s="1"/>
  <c r="M32"/>
  <c r="I32" s="1"/>
  <c r="M36"/>
  <c r="I36" s="1"/>
  <c r="M37"/>
  <c r="I37" s="1"/>
  <c r="M17"/>
  <c r="I17" s="1"/>
  <c r="M18"/>
  <c r="I18" s="1"/>
  <c r="M19"/>
  <c r="I19" s="1"/>
  <c r="M20"/>
  <c r="I20" s="1"/>
  <c r="M21"/>
  <c r="I21" s="1"/>
  <c r="M22"/>
  <c r="I22" s="1"/>
  <c r="M23"/>
  <c r="I23" s="1"/>
  <c r="M24"/>
  <c r="I24" s="1"/>
  <c r="M25"/>
  <c r="I25" s="1"/>
  <c r="M26"/>
  <c r="I26" s="1"/>
  <c r="M28"/>
  <c r="I28" s="1"/>
  <c r="P56"/>
  <c r="P55" s="1"/>
  <c r="P46"/>
  <c r="Q56"/>
  <c r="Q55" s="1"/>
  <c r="Q46"/>
  <c r="Q77" l="1"/>
  <c r="Q78" s="1"/>
  <c r="P77"/>
  <c r="P78" s="1"/>
  <c r="I16"/>
  <c r="I15" s="1"/>
  <c r="I13" s="1"/>
  <c r="M15"/>
  <c r="M13" s="1"/>
  <c r="I30"/>
  <c r="M29"/>
  <c r="T15"/>
  <c r="U15"/>
  <c r="V15"/>
  <c r="W15"/>
  <c r="M14" l="1"/>
  <c r="M77" s="1"/>
  <c r="I29"/>
  <c r="I14" s="1"/>
  <c r="I77" s="1"/>
  <c r="P84"/>
  <c r="Q84"/>
  <c r="M78" l="1"/>
  <c r="M84" s="1"/>
  <c r="T33"/>
  <c r="U33"/>
  <c r="V33"/>
  <c r="W33"/>
  <c r="L56"/>
  <c r="L55" s="1"/>
  <c r="L77" s="1"/>
  <c r="L78" s="1"/>
  <c r="N56"/>
  <c r="N55" s="1"/>
  <c r="N77" s="1"/>
  <c r="N78" s="1"/>
  <c r="O56"/>
  <c r="O55" s="1"/>
  <c r="O77" s="1"/>
  <c r="O78" s="1"/>
  <c r="R56"/>
  <c r="R55" s="1"/>
  <c r="R77" s="1"/>
  <c r="R78" s="1"/>
  <c r="R84" s="1"/>
  <c r="S56"/>
  <c r="S55" s="1"/>
  <c r="V56"/>
  <c r="V55" s="1"/>
  <c r="W56"/>
  <c r="W55" s="1"/>
  <c r="W77" s="1"/>
  <c r="W78" s="1"/>
  <c r="I78"/>
  <c r="I84" s="1"/>
  <c r="L46"/>
  <c r="N46"/>
  <c r="O46"/>
  <c r="R46"/>
  <c r="S46"/>
  <c r="V46"/>
  <c r="W46"/>
  <c r="I46"/>
  <c r="W84" l="1"/>
  <c r="W86"/>
  <c r="W14"/>
  <c r="T14"/>
  <c r="U14"/>
  <c r="V14"/>
  <c r="T77" l="1"/>
  <c r="T78" s="1"/>
  <c r="T84" s="1"/>
  <c r="U77"/>
  <c r="V77"/>
  <c r="O84"/>
  <c r="N84"/>
  <c r="V78" l="1"/>
  <c r="U78"/>
  <c r="V86" l="1"/>
  <c r="U84"/>
  <c r="U86"/>
  <c r="L84"/>
</calcChain>
</file>

<file path=xl/sharedStrings.xml><?xml version="1.0" encoding="utf-8"?>
<sst xmlns="http://schemas.openxmlformats.org/spreadsheetml/2006/main" count="269" uniqueCount="187">
  <si>
    <t>Индекс</t>
  </si>
  <si>
    <t>Наименование циклов, разделов, дисциплин, профессиональных модулей, междисциплинарных курсов, практик</t>
  </si>
  <si>
    <t>Формы промежуточной аттестации</t>
  </si>
  <si>
    <t>Учебная нагрузка обучающихся (час.)</t>
  </si>
  <si>
    <t xml:space="preserve">Распределение обязательной учебной нагрузки (включая обязательную аудиторную нагрузку и все виды практик в составе профессиональных модулей) по курсам и семестрам </t>
  </si>
  <si>
    <t>(час. в семестр)</t>
  </si>
  <si>
    <t>максимальная</t>
  </si>
  <si>
    <t xml:space="preserve">Обязательная </t>
  </si>
  <si>
    <t>1 курс</t>
  </si>
  <si>
    <t>2 курс</t>
  </si>
  <si>
    <t>3 курс</t>
  </si>
  <si>
    <t>всего занятий</t>
  </si>
  <si>
    <t>в том числе</t>
  </si>
  <si>
    <t>1 сем</t>
  </si>
  <si>
    <t>17 нед</t>
  </si>
  <si>
    <t>2 сем</t>
  </si>
  <si>
    <t>24 нед</t>
  </si>
  <si>
    <t>3 сем</t>
  </si>
  <si>
    <t>4 сем</t>
  </si>
  <si>
    <t>5 сем</t>
  </si>
  <si>
    <t>6 сем</t>
  </si>
  <si>
    <t>лабораторных и практических занятий</t>
  </si>
  <si>
    <t>курсовых работ (проектов)</t>
  </si>
  <si>
    <t>17 т</t>
  </si>
  <si>
    <t>23 т</t>
  </si>
  <si>
    <t>6 т</t>
  </si>
  <si>
    <t>1 а</t>
  </si>
  <si>
    <t>7 п</t>
  </si>
  <si>
    <t>4 ПДП</t>
  </si>
  <si>
    <t>6 ГИА</t>
  </si>
  <si>
    <t>ТО</t>
  </si>
  <si>
    <t>Теоретическое обучение</t>
  </si>
  <si>
    <t>1з/11ДЗ/5Э</t>
  </si>
  <si>
    <t xml:space="preserve">Русский язык </t>
  </si>
  <si>
    <t>Иностранный язык</t>
  </si>
  <si>
    <t>Математика</t>
  </si>
  <si>
    <t>Астрономия</t>
  </si>
  <si>
    <t>Физическая культура</t>
  </si>
  <si>
    <t>ДЗ</t>
  </si>
  <si>
    <t>Э</t>
  </si>
  <si>
    <t>П.00</t>
  </si>
  <si>
    <t>ОП.00</t>
  </si>
  <si>
    <t xml:space="preserve">Общепрофессиональные дисциплины </t>
  </si>
  <si>
    <t>ОП.01.</t>
  </si>
  <si>
    <t>Теория государства и права</t>
  </si>
  <si>
    <t>ОП.02.</t>
  </si>
  <si>
    <t>ОП.03.</t>
  </si>
  <si>
    <t>Административное право</t>
  </si>
  <si>
    <t>ОП.04.</t>
  </si>
  <si>
    <t>ОП.05.</t>
  </si>
  <si>
    <t>ОП.06.</t>
  </si>
  <si>
    <t>Гражданское право</t>
  </si>
  <si>
    <t>Гражданский процесс</t>
  </si>
  <si>
    <t>Документационное обеспечение управления</t>
  </si>
  <si>
    <t>Безопасность жизнедеятельности</t>
  </si>
  <si>
    <t>ПМ.01</t>
  </si>
  <si>
    <t>Обеспечение реализации прав граждан в сфере пенсионного обеспечения и социальной защиты</t>
  </si>
  <si>
    <t>МДК.01.01</t>
  </si>
  <si>
    <t>Право социального обеспечения</t>
  </si>
  <si>
    <t>МДК.01.02</t>
  </si>
  <si>
    <t>УП.01.</t>
  </si>
  <si>
    <t>Учебная практика</t>
  </si>
  <si>
    <t>ПП.01.</t>
  </si>
  <si>
    <t>Производственная практика (по профилю специальности)</t>
  </si>
  <si>
    <t>ПМ.02</t>
  </si>
  <si>
    <t>МДК.02.01</t>
  </si>
  <si>
    <t>УП.02.</t>
  </si>
  <si>
    <t>ПП.02.</t>
  </si>
  <si>
    <t>Всего без УП и ПП</t>
  </si>
  <si>
    <t>УП</t>
  </si>
  <si>
    <t>ПП</t>
  </si>
  <si>
    <t>Производственная практика</t>
  </si>
  <si>
    <t>ПА</t>
  </si>
  <si>
    <t>Промежуточная аттестация</t>
  </si>
  <si>
    <t>ПДП</t>
  </si>
  <si>
    <t xml:space="preserve">Преддипломная практика </t>
  </si>
  <si>
    <t>ГИА</t>
  </si>
  <si>
    <t>Государственная итоговая аттестация</t>
  </si>
  <si>
    <t>ИТОГО:</t>
  </si>
  <si>
    <t>Государственная (итоговая) аттестация</t>
  </si>
  <si>
    <t>1. Программа базовой подготовки</t>
  </si>
  <si>
    <t>дисциплин и МДК</t>
  </si>
  <si>
    <t>учебной практики</t>
  </si>
  <si>
    <t xml:space="preserve">производственной практики </t>
  </si>
  <si>
    <t>преддипломной практики</t>
  </si>
  <si>
    <t>экзаменов</t>
  </si>
  <si>
    <t>-</t>
  </si>
  <si>
    <t>дифф. зачетов</t>
  </si>
  <si>
    <t>зачетов</t>
  </si>
  <si>
    <t>З</t>
  </si>
  <si>
    <t>0З/2ДЗ/0Э</t>
  </si>
  <si>
    <t>0З/5ДЗ/4Э</t>
  </si>
  <si>
    <t xml:space="preserve"> Всего с УП и ПП</t>
  </si>
  <si>
    <t>3З/33ДЗ/15Э</t>
  </si>
  <si>
    <t xml:space="preserve">                       Всего</t>
  </si>
  <si>
    <t>Общеобразовательный учебный цикл</t>
  </si>
  <si>
    <t>ОУП.05.</t>
  </si>
  <si>
    <t>Физика</t>
  </si>
  <si>
    <t>Химия</t>
  </si>
  <si>
    <t>Биология</t>
  </si>
  <si>
    <t>Литература У</t>
  </si>
  <si>
    <t>Обществознание У</t>
  </si>
  <si>
    <t xml:space="preserve">География </t>
  </si>
  <si>
    <t xml:space="preserve">Математика </t>
  </si>
  <si>
    <t>Индивидуальный проект</t>
  </si>
  <si>
    <t>Учебные дисциплины углубленного уровня</t>
  </si>
  <si>
    <t>Обязательные учебные предметы базового уровня</t>
  </si>
  <si>
    <t>ДУД.01.</t>
  </si>
  <si>
    <t>ДУД.02.</t>
  </si>
  <si>
    <t>ДУД.03.</t>
  </si>
  <si>
    <t>УДУ.03.</t>
  </si>
  <si>
    <t>ОГСЭ.06.</t>
  </si>
  <si>
    <t>Основы бережливого производства</t>
  </si>
  <si>
    <t>Консультации</t>
  </si>
  <si>
    <t xml:space="preserve">Информатика </t>
  </si>
  <si>
    <t>Физическая культура/Адаптивная физическая культура</t>
  </si>
  <si>
    <t>Введение в специальность</t>
  </si>
  <si>
    <r>
      <t>Консультации -</t>
    </r>
    <r>
      <rPr>
        <sz val="11"/>
        <color theme="1"/>
        <rFont val="Times New Roman"/>
        <family val="1"/>
        <charset val="204"/>
      </rPr>
      <t xml:space="preserve"> 4 часа на одного обучающегося на каждый учебный год</t>
    </r>
  </si>
  <si>
    <t>ООД.00</t>
  </si>
  <si>
    <t>ООД.01.</t>
  </si>
  <si>
    <t xml:space="preserve">ООД.02. </t>
  </si>
  <si>
    <t>ООД.03.</t>
  </si>
  <si>
    <t>ООД.04.</t>
  </si>
  <si>
    <t>ООД.05.</t>
  </si>
  <si>
    <t>ООД.06.</t>
  </si>
  <si>
    <t>ООД.07.</t>
  </si>
  <si>
    <t>ООД.08.</t>
  </si>
  <si>
    <t>ООД.09.</t>
  </si>
  <si>
    <t>ООД.10.</t>
  </si>
  <si>
    <t>ООД.11</t>
  </si>
  <si>
    <t>ООД.12.</t>
  </si>
  <si>
    <t>ООД.13.</t>
  </si>
  <si>
    <t>ООД.14.</t>
  </si>
  <si>
    <t>3. ПЛАН УЧЕБНОГО ПРОЦЕССА по специальности: 40.02.04. Юриспруденция</t>
  </si>
  <si>
    <t>СГ.00</t>
  </si>
  <si>
    <t>Социально-гуманитарный цикл</t>
  </si>
  <si>
    <t>История России</t>
  </si>
  <si>
    <t>Иностранный язык в профессиональной деятельности</t>
  </si>
  <si>
    <t>СГ.01.</t>
  </si>
  <si>
    <t>СГ.02.</t>
  </si>
  <si>
    <t>СГ.03.</t>
  </si>
  <si>
    <t>СГ.04.</t>
  </si>
  <si>
    <t>СГ.05.</t>
  </si>
  <si>
    <t>СГ.06.</t>
  </si>
  <si>
    <t>Основы финансовой грамотности</t>
  </si>
  <si>
    <t>Общепрофессиональный цикл</t>
  </si>
  <si>
    <t>Конституционное право России</t>
  </si>
  <si>
    <t>Информационные технологии в юридической деятельности</t>
  </si>
  <si>
    <t>Правоприменительная деятельность</t>
  </si>
  <si>
    <t>Административный процесс</t>
  </si>
  <si>
    <t xml:space="preserve">Трудовое право </t>
  </si>
  <si>
    <t>МДК.01.03</t>
  </si>
  <si>
    <t>0З/4ДЗ/1Э/1квЭ</t>
  </si>
  <si>
    <t>Квалификационный экзамен</t>
  </si>
  <si>
    <t>квЭ</t>
  </si>
  <si>
    <t>Правоохранительная деятельсность</t>
  </si>
  <si>
    <t>Судоустройство и правоохранительные органы</t>
  </si>
  <si>
    <t>МДК.02.02</t>
  </si>
  <si>
    <t>Уголовный процесс</t>
  </si>
  <si>
    <t>МДК.02.03</t>
  </si>
  <si>
    <t>Уголовное право</t>
  </si>
  <si>
    <t>ПМ.03</t>
  </si>
  <si>
    <t>МДК.03.01</t>
  </si>
  <si>
    <t>МДК.03.02</t>
  </si>
  <si>
    <t>МДК.03.03</t>
  </si>
  <si>
    <t>Правовые основы социальной работы с отдельными категориями граждан</t>
  </si>
  <si>
    <t>Психология социально правовой деятельности</t>
  </si>
  <si>
    <t>УП.03.</t>
  </si>
  <si>
    <t>ПП.03.</t>
  </si>
  <si>
    <t>Выпускная квалификационная работа в форме демонстрационного экзамена и защиты дипломной работы.</t>
  </si>
  <si>
    <t>в т.ч. самостоятельная учебная  работа</t>
  </si>
  <si>
    <t xml:space="preserve">Дополнительные учебные дисциплины </t>
  </si>
  <si>
    <r>
      <rPr>
        <u/>
        <sz val="10"/>
        <color rgb="FF000000"/>
        <rFont val="Times New Roman"/>
        <family val="1"/>
        <charset val="204"/>
      </rPr>
      <t>Родная литература</t>
    </r>
    <r>
      <rPr>
        <sz val="10"/>
        <color rgb="FF000000"/>
        <rFont val="Times New Roman"/>
        <family val="1"/>
        <charset val="204"/>
      </rPr>
      <t xml:space="preserve"> /Родной язык русский</t>
    </r>
  </si>
  <si>
    <t>Россия -моя история</t>
  </si>
  <si>
    <t xml:space="preserve">История </t>
  </si>
  <si>
    <t>3п</t>
  </si>
  <si>
    <t>20 т</t>
  </si>
  <si>
    <t>14 т</t>
  </si>
  <si>
    <t>1З/9ДЗ/2Э</t>
  </si>
  <si>
    <t>0З/0ДЗ/2Э</t>
  </si>
  <si>
    <t>0З/3ДЗ/-</t>
  </si>
  <si>
    <t>2З/7ДЗ/0Э</t>
  </si>
  <si>
    <t>0З/2ДЗ/4Э</t>
  </si>
  <si>
    <t>Профессиональный цикл</t>
  </si>
  <si>
    <t>Демонстрационный экзамен и защита дипломной работы с  17.06.2027г.  по  30.06.2027 г. (всего 2  нед)</t>
  </si>
  <si>
    <t>Выполнение дипломной работы с   20.05.2027г.  по 16.06.2027 г. (всего 4  нед.)</t>
  </si>
  <si>
    <t>Основы безопасности и защиты Родины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</si>
</sst>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6E3B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3" borderId="10" xfId="0" applyFont="1" applyFill="1" applyBorder="1" applyAlignment="1">
      <alignment wrapText="1"/>
    </xf>
    <xf numFmtId="0" fontId="3" fillId="4" borderId="10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wrapText="1"/>
    </xf>
    <xf numFmtId="0" fontId="2" fillId="5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7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6" borderId="13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2" fillId="0" borderId="2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2" fillId="7" borderId="13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3"/>
  <sheetViews>
    <sheetView tabSelected="1" zoomScale="70" zoomScaleNormal="70" workbookViewId="0">
      <selection activeCell="B24" sqref="B24"/>
    </sheetView>
  </sheetViews>
  <sheetFormatPr defaultRowHeight="15"/>
  <cols>
    <col min="1" max="1" width="12.7109375" customWidth="1"/>
    <col min="2" max="2" width="49.5703125" customWidth="1"/>
    <col min="3" max="3" width="5.28515625" customWidth="1"/>
    <col min="4" max="5" width="4.7109375" customWidth="1"/>
    <col min="6" max="6" width="5.28515625" customWidth="1"/>
    <col min="7" max="7" width="4.7109375" customWidth="1"/>
    <col min="8" max="8" width="5" customWidth="1"/>
    <col min="9" max="9" width="11" bestFit="1" customWidth="1"/>
    <col min="10" max="12" width="6.5703125" customWidth="1"/>
    <col min="15" max="15" width="9.140625" customWidth="1"/>
    <col min="16" max="16" width="0.140625" hidden="1" customWidth="1"/>
    <col min="17" max="17" width="9.140625" hidden="1" customWidth="1"/>
    <col min="18" max="19" width="7.85546875" customWidth="1"/>
  </cols>
  <sheetData>
    <row r="1" spans="1:23">
      <c r="A1" s="97" t="s">
        <v>133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39.75" customHeight="1">
      <c r="A2" s="100" t="s">
        <v>0</v>
      </c>
      <c r="B2" s="98" t="s">
        <v>1</v>
      </c>
      <c r="C2" s="98" t="s">
        <v>2</v>
      </c>
      <c r="D2" s="98"/>
      <c r="E2" s="98"/>
      <c r="F2" s="98"/>
      <c r="G2" s="98"/>
      <c r="H2" s="98"/>
      <c r="I2" s="101" t="s">
        <v>3</v>
      </c>
      <c r="J2" s="102"/>
      <c r="K2" s="102"/>
      <c r="L2" s="102"/>
      <c r="M2" s="102"/>
      <c r="N2" s="102"/>
      <c r="O2" s="103"/>
      <c r="P2" s="94" t="s">
        <v>113</v>
      </c>
      <c r="Q2" s="94" t="s">
        <v>73</v>
      </c>
      <c r="R2" s="92" t="s">
        <v>4</v>
      </c>
      <c r="S2" s="92"/>
      <c r="T2" s="92"/>
      <c r="U2" s="92"/>
      <c r="V2" s="92"/>
      <c r="W2" s="92"/>
    </row>
    <row r="3" spans="1:23">
      <c r="A3" s="100"/>
      <c r="B3" s="98"/>
      <c r="C3" s="98"/>
      <c r="D3" s="98"/>
      <c r="E3" s="98"/>
      <c r="F3" s="98"/>
      <c r="G3" s="98"/>
      <c r="H3" s="98"/>
      <c r="I3" s="104"/>
      <c r="J3" s="105"/>
      <c r="K3" s="105"/>
      <c r="L3" s="105"/>
      <c r="M3" s="105"/>
      <c r="N3" s="105"/>
      <c r="O3" s="106"/>
      <c r="P3" s="95"/>
      <c r="Q3" s="95"/>
      <c r="R3" s="92" t="s">
        <v>5</v>
      </c>
      <c r="S3" s="92"/>
      <c r="T3" s="92"/>
      <c r="U3" s="92"/>
      <c r="V3" s="92"/>
      <c r="W3" s="92"/>
    </row>
    <row r="4" spans="1:23" ht="15" customHeight="1">
      <c r="A4" s="100"/>
      <c r="B4" s="98"/>
      <c r="C4" s="98"/>
      <c r="D4" s="98"/>
      <c r="E4" s="98"/>
      <c r="F4" s="98"/>
      <c r="G4" s="98"/>
      <c r="H4" s="98"/>
      <c r="I4" s="93" t="s">
        <v>6</v>
      </c>
      <c r="J4" s="93" t="s">
        <v>73</v>
      </c>
      <c r="K4" s="93" t="s">
        <v>113</v>
      </c>
      <c r="L4" s="93" t="s">
        <v>170</v>
      </c>
      <c r="M4" s="92" t="s">
        <v>7</v>
      </c>
      <c r="N4" s="92"/>
      <c r="O4" s="92"/>
      <c r="P4" s="95"/>
      <c r="Q4" s="95"/>
      <c r="R4" s="92" t="s">
        <v>8</v>
      </c>
      <c r="S4" s="92"/>
      <c r="T4" s="92" t="s">
        <v>9</v>
      </c>
      <c r="U4" s="92"/>
      <c r="V4" s="92" t="s">
        <v>10</v>
      </c>
      <c r="W4" s="92"/>
    </row>
    <row r="5" spans="1:23">
      <c r="A5" s="100"/>
      <c r="B5" s="98"/>
      <c r="C5" s="98"/>
      <c r="D5" s="98"/>
      <c r="E5" s="98"/>
      <c r="F5" s="98"/>
      <c r="G5" s="98"/>
      <c r="H5" s="98"/>
      <c r="I5" s="93"/>
      <c r="J5" s="93"/>
      <c r="K5" s="93"/>
      <c r="L5" s="93"/>
      <c r="M5" s="93" t="s">
        <v>11</v>
      </c>
      <c r="N5" s="107" t="s">
        <v>12</v>
      </c>
      <c r="O5" s="107"/>
      <c r="P5" s="95"/>
      <c r="Q5" s="95"/>
      <c r="R5" s="4" t="s">
        <v>13</v>
      </c>
      <c r="S5" s="34" t="s">
        <v>15</v>
      </c>
      <c r="T5" s="4" t="s">
        <v>17</v>
      </c>
      <c r="U5" s="4" t="s">
        <v>18</v>
      </c>
      <c r="V5" s="4" t="s">
        <v>19</v>
      </c>
      <c r="W5" s="4" t="s">
        <v>20</v>
      </c>
    </row>
    <row r="6" spans="1:23">
      <c r="A6" s="100"/>
      <c r="B6" s="98"/>
      <c r="C6" s="98"/>
      <c r="D6" s="98"/>
      <c r="E6" s="98"/>
      <c r="F6" s="98"/>
      <c r="G6" s="98"/>
      <c r="H6" s="98"/>
      <c r="I6" s="93"/>
      <c r="J6" s="93"/>
      <c r="K6" s="93"/>
      <c r="L6" s="93"/>
      <c r="M6" s="93"/>
      <c r="N6" s="107"/>
      <c r="O6" s="107"/>
      <c r="P6" s="95"/>
      <c r="Q6" s="95"/>
      <c r="R6" s="4" t="s">
        <v>14</v>
      </c>
      <c r="S6" s="34" t="s">
        <v>16</v>
      </c>
      <c r="T6" s="4" t="s">
        <v>14</v>
      </c>
      <c r="U6" s="4" t="s">
        <v>16</v>
      </c>
      <c r="V6" s="4" t="s">
        <v>14</v>
      </c>
      <c r="W6" s="4" t="s">
        <v>16</v>
      </c>
    </row>
    <row r="7" spans="1:23">
      <c r="A7" s="100"/>
      <c r="B7" s="98"/>
      <c r="C7" s="98"/>
      <c r="D7" s="98"/>
      <c r="E7" s="98"/>
      <c r="F7" s="98"/>
      <c r="G7" s="98"/>
      <c r="H7" s="98"/>
      <c r="I7" s="93"/>
      <c r="J7" s="93"/>
      <c r="K7" s="93"/>
      <c r="L7" s="93"/>
      <c r="M7" s="93"/>
      <c r="N7" s="93" t="s">
        <v>21</v>
      </c>
      <c r="O7" s="93" t="s">
        <v>22</v>
      </c>
      <c r="P7" s="95"/>
      <c r="Q7" s="95"/>
      <c r="R7" s="4" t="s">
        <v>23</v>
      </c>
      <c r="S7" s="4" t="s">
        <v>24</v>
      </c>
      <c r="T7" s="43" t="s">
        <v>23</v>
      </c>
      <c r="U7" s="43" t="s">
        <v>176</v>
      </c>
      <c r="V7" s="43" t="s">
        <v>177</v>
      </c>
      <c r="W7" s="4" t="s">
        <v>25</v>
      </c>
    </row>
    <row r="8" spans="1:23">
      <c r="A8" s="100"/>
      <c r="B8" s="98"/>
      <c r="C8" s="98"/>
      <c r="D8" s="98"/>
      <c r="E8" s="98"/>
      <c r="F8" s="98"/>
      <c r="G8" s="98"/>
      <c r="H8" s="98"/>
      <c r="I8" s="93"/>
      <c r="J8" s="93"/>
      <c r="K8" s="93"/>
      <c r="L8" s="93"/>
      <c r="M8" s="93"/>
      <c r="N8" s="93"/>
      <c r="O8" s="93"/>
      <c r="P8" s="95"/>
      <c r="Q8" s="95"/>
      <c r="R8" s="4"/>
      <c r="S8" s="4" t="s">
        <v>26</v>
      </c>
      <c r="T8" s="4"/>
      <c r="U8" s="4" t="s">
        <v>26</v>
      </c>
      <c r="V8" s="4"/>
      <c r="W8" s="43" t="s">
        <v>26</v>
      </c>
    </row>
    <row r="9" spans="1:23">
      <c r="A9" s="100"/>
      <c r="B9" s="98"/>
      <c r="C9" s="98"/>
      <c r="D9" s="98"/>
      <c r="E9" s="98"/>
      <c r="F9" s="98"/>
      <c r="G9" s="98"/>
      <c r="H9" s="98"/>
      <c r="I9" s="93"/>
      <c r="J9" s="93"/>
      <c r="K9" s="93"/>
      <c r="L9" s="93"/>
      <c r="M9" s="93"/>
      <c r="N9" s="93"/>
      <c r="O9" s="93"/>
      <c r="P9" s="95"/>
      <c r="Q9" s="95"/>
      <c r="R9" s="4"/>
      <c r="S9" s="4"/>
      <c r="T9" s="4"/>
      <c r="U9" s="43" t="s">
        <v>175</v>
      </c>
      <c r="V9" s="43" t="s">
        <v>175</v>
      </c>
      <c r="W9" s="4" t="s">
        <v>27</v>
      </c>
    </row>
    <row r="10" spans="1:23">
      <c r="A10" s="100"/>
      <c r="B10" s="98"/>
      <c r="C10" s="98"/>
      <c r="D10" s="98"/>
      <c r="E10" s="98"/>
      <c r="F10" s="98"/>
      <c r="G10" s="98"/>
      <c r="H10" s="98"/>
      <c r="I10" s="93"/>
      <c r="J10" s="93"/>
      <c r="K10" s="93"/>
      <c r="L10" s="93"/>
      <c r="M10" s="93"/>
      <c r="N10" s="93"/>
      <c r="O10" s="93"/>
      <c r="P10" s="95"/>
      <c r="Q10" s="95"/>
      <c r="R10" s="4"/>
      <c r="S10" s="4"/>
      <c r="T10" s="4"/>
      <c r="U10" s="4"/>
      <c r="V10" s="4"/>
      <c r="W10" s="4" t="s">
        <v>28</v>
      </c>
    </row>
    <row r="11" spans="1:23" ht="19.5" customHeight="1">
      <c r="A11" s="100"/>
      <c r="B11" s="98"/>
      <c r="C11" s="98"/>
      <c r="D11" s="98"/>
      <c r="E11" s="98"/>
      <c r="F11" s="98"/>
      <c r="G11" s="98"/>
      <c r="H11" s="98"/>
      <c r="I11" s="93"/>
      <c r="J11" s="93"/>
      <c r="K11" s="93"/>
      <c r="L11" s="93"/>
      <c r="M11" s="93"/>
      <c r="N11" s="93"/>
      <c r="O11" s="93"/>
      <c r="P11" s="96"/>
      <c r="Q11" s="96"/>
      <c r="R11" s="4"/>
      <c r="S11" s="4"/>
      <c r="T11" s="4"/>
      <c r="U11" s="4"/>
      <c r="V11" s="4"/>
      <c r="W11" s="4" t="s">
        <v>29</v>
      </c>
    </row>
    <row r="12" spans="1:23">
      <c r="A12" s="6">
        <v>1</v>
      </c>
      <c r="B12" s="6">
        <v>2</v>
      </c>
      <c r="C12" s="92">
        <v>3</v>
      </c>
      <c r="D12" s="92"/>
      <c r="E12" s="92"/>
      <c r="F12" s="92"/>
      <c r="G12" s="92"/>
      <c r="H12" s="92"/>
      <c r="I12" s="6">
        <v>4</v>
      </c>
      <c r="J12" s="35">
        <v>5</v>
      </c>
      <c r="K12" s="35">
        <v>5</v>
      </c>
      <c r="L12" s="6">
        <v>5</v>
      </c>
      <c r="M12" s="6">
        <v>6</v>
      </c>
      <c r="N12" s="6">
        <v>7</v>
      </c>
      <c r="O12" s="6">
        <v>8</v>
      </c>
      <c r="P12" s="31">
        <v>9</v>
      </c>
      <c r="Q12" s="31">
        <v>9</v>
      </c>
      <c r="R12" s="6">
        <v>9</v>
      </c>
      <c r="S12" s="6">
        <v>10</v>
      </c>
      <c r="T12" s="6">
        <v>11</v>
      </c>
      <c r="U12" s="6">
        <v>12</v>
      </c>
      <c r="V12" s="6">
        <v>13</v>
      </c>
      <c r="W12" s="6">
        <v>14</v>
      </c>
    </row>
    <row r="13" spans="1:23" ht="16.5" customHeight="1">
      <c r="A13" s="7" t="s">
        <v>30</v>
      </c>
      <c r="B13" s="7" t="s">
        <v>31</v>
      </c>
      <c r="C13" s="92"/>
      <c r="D13" s="92"/>
      <c r="E13" s="92"/>
      <c r="F13" s="92"/>
      <c r="G13" s="92"/>
      <c r="H13" s="92"/>
      <c r="I13" s="6">
        <f>I15+I29+I33+I38+I48</f>
        <v>2414</v>
      </c>
      <c r="J13" s="41">
        <f>J15+J29+J33+J38+J48</f>
        <v>54</v>
      </c>
      <c r="K13" s="41">
        <f t="shared" ref="K13:W13" si="0">K15+K29+K33+K38+K48</f>
        <v>0</v>
      </c>
      <c r="L13" s="41">
        <f t="shared" si="0"/>
        <v>48</v>
      </c>
      <c r="M13" s="41">
        <f t="shared" si="0"/>
        <v>2360</v>
      </c>
      <c r="N13" s="41">
        <f t="shared" si="0"/>
        <v>1104</v>
      </c>
      <c r="O13" s="41">
        <f t="shared" si="0"/>
        <v>0</v>
      </c>
      <c r="P13" s="41">
        <f t="shared" si="0"/>
        <v>0</v>
      </c>
      <c r="Q13" s="41">
        <f t="shared" si="0"/>
        <v>0</v>
      </c>
      <c r="R13" s="41">
        <f t="shared" si="0"/>
        <v>612</v>
      </c>
      <c r="S13" s="41">
        <f t="shared" si="0"/>
        <v>834</v>
      </c>
      <c r="T13" s="41">
        <f t="shared" si="0"/>
        <v>436</v>
      </c>
      <c r="U13" s="41">
        <f t="shared" si="0"/>
        <v>290</v>
      </c>
      <c r="V13" s="41">
        <f t="shared" si="0"/>
        <v>96</v>
      </c>
      <c r="W13" s="41">
        <f t="shared" si="0"/>
        <v>92</v>
      </c>
    </row>
    <row r="14" spans="1:23" ht="16.5" customHeight="1">
      <c r="A14" s="8" t="s">
        <v>118</v>
      </c>
      <c r="B14" s="8" t="s">
        <v>95</v>
      </c>
      <c r="C14" s="99" t="s">
        <v>32</v>
      </c>
      <c r="D14" s="99"/>
      <c r="E14" s="99"/>
      <c r="F14" s="99"/>
      <c r="G14" s="99"/>
      <c r="H14" s="99"/>
      <c r="I14" s="9">
        <f>I15+I29+I33</f>
        <v>1476</v>
      </c>
      <c r="J14" s="36">
        <f t="shared" ref="J14:K14" si="1">J15+J29+J33</f>
        <v>30</v>
      </c>
      <c r="K14" s="36">
        <f t="shared" si="1"/>
        <v>0</v>
      </c>
      <c r="L14" s="33">
        <f t="shared" ref="L14:R14" si="2">L15+L29+L33</f>
        <v>0</v>
      </c>
      <c r="M14" s="33">
        <f>M15+M29+M33</f>
        <v>1446</v>
      </c>
      <c r="N14" s="33">
        <f t="shared" si="2"/>
        <v>692</v>
      </c>
      <c r="O14" s="33">
        <f t="shared" si="2"/>
        <v>0</v>
      </c>
      <c r="P14" s="33">
        <f t="shared" si="2"/>
        <v>0</v>
      </c>
      <c r="Q14" s="33">
        <f t="shared" si="2"/>
        <v>0</v>
      </c>
      <c r="R14" s="33">
        <f t="shared" si="2"/>
        <v>612</v>
      </c>
      <c r="S14" s="33">
        <f>S15+S29+S33</f>
        <v>834</v>
      </c>
      <c r="T14" s="9">
        <f>T15+T29+T33</f>
        <v>0</v>
      </c>
      <c r="U14" s="9">
        <f>U15+U29+U33</f>
        <v>0</v>
      </c>
      <c r="V14" s="9">
        <f>V15+V29+V33</f>
        <v>0</v>
      </c>
      <c r="W14" s="9">
        <f>W15+W29+W33</f>
        <v>0</v>
      </c>
    </row>
    <row r="15" spans="1:23" ht="17.25" customHeight="1">
      <c r="A15" s="10"/>
      <c r="B15" s="10" t="s">
        <v>106</v>
      </c>
      <c r="C15" s="67" t="s">
        <v>178</v>
      </c>
      <c r="D15" s="67"/>
      <c r="E15" s="67"/>
      <c r="F15" s="67"/>
      <c r="G15" s="67"/>
      <c r="H15" s="67"/>
      <c r="I15" s="11">
        <f>SUM(I16:I28)</f>
        <v>1080</v>
      </c>
      <c r="J15" s="38">
        <f t="shared" ref="J15:K15" si="3">SUM(J16:J28)</f>
        <v>18</v>
      </c>
      <c r="K15" s="38">
        <f t="shared" si="3"/>
        <v>0</v>
      </c>
      <c r="L15" s="32">
        <f t="shared" ref="L15:R15" si="4">SUM(L16:L28)</f>
        <v>0</v>
      </c>
      <c r="M15" s="32">
        <f>SUM(M16:M28)</f>
        <v>1062</v>
      </c>
      <c r="N15" s="32">
        <f t="shared" si="4"/>
        <v>550</v>
      </c>
      <c r="O15" s="32">
        <f t="shared" si="4"/>
        <v>0</v>
      </c>
      <c r="P15" s="32">
        <f t="shared" si="4"/>
        <v>0</v>
      </c>
      <c r="Q15" s="32">
        <f t="shared" si="4"/>
        <v>0</v>
      </c>
      <c r="R15" s="32">
        <f t="shared" si="4"/>
        <v>376</v>
      </c>
      <c r="S15" s="32">
        <f>SUM(S16:S28)</f>
        <v>686</v>
      </c>
      <c r="T15" s="28">
        <f>SUM(T16:T28)</f>
        <v>0</v>
      </c>
      <c r="U15" s="28">
        <f>SUM(U16:U28)</f>
        <v>0</v>
      </c>
      <c r="V15" s="28">
        <f>SUM(V16:V28)</f>
        <v>0</v>
      </c>
      <c r="W15" s="28">
        <f>SUM(W16:W28)</f>
        <v>0</v>
      </c>
    </row>
    <row r="16" spans="1:23" ht="18.75" customHeight="1">
      <c r="A16" s="5" t="s">
        <v>119</v>
      </c>
      <c r="B16" s="5" t="s">
        <v>33</v>
      </c>
      <c r="C16" s="4"/>
      <c r="D16" s="4" t="s">
        <v>39</v>
      </c>
      <c r="E16" s="4"/>
      <c r="F16" s="4"/>
      <c r="G16" s="4"/>
      <c r="H16" s="4"/>
      <c r="I16" s="4">
        <f>J16+K16+M16</f>
        <v>72</v>
      </c>
      <c r="J16" s="37">
        <v>3</v>
      </c>
      <c r="K16" s="37"/>
      <c r="L16" s="4"/>
      <c r="M16" s="4">
        <f>R16+S16</f>
        <v>69</v>
      </c>
      <c r="N16" s="4">
        <v>36</v>
      </c>
      <c r="O16" s="6"/>
      <c r="P16" s="34"/>
      <c r="Q16" s="34"/>
      <c r="R16" s="4">
        <v>26</v>
      </c>
      <c r="S16" s="4">
        <v>43</v>
      </c>
      <c r="T16" s="12"/>
      <c r="U16" s="12"/>
      <c r="V16" s="12"/>
      <c r="W16" s="12"/>
    </row>
    <row r="17" spans="1:23" ht="18.75" customHeight="1">
      <c r="A17" s="5" t="s">
        <v>120</v>
      </c>
      <c r="B17" s="5" t="s">
        <v>34</v>
      </c>
      <c r="C17" s="4"/>
      <c r="D17" s="4" t="s">
        <v>38</v>
      </c>
      <c r="E17" s="4"/>
      <c r="F17" s="4"/>
      <c r="G17" s="4"/>
      <c r="H17" s="4"/>
      <c r="I17" s="37">
        <f t="shared" ref="I17:I28" si="5">J17+K17+M17</f>
        <v>108</v>
      </c>
      <c r="J17" s="37"/>
      <c r="K17" s="37"/>
      <c r="L17" s="4"/>
      <c r="M17" s="34">
        <f t="shared" ref="M17:M37" si="6">R17+S17</f>
        <v>108</v>
      </c>
      <c r="N17" s="4">
        <v>108</v>
      </c>
      <c r="O17" s="6"/>
      <c r="P17" s="34"/>
      <c r="Q17" s="34"/>
      <c r="R17" s="4">
        <v>34</v>
      </c>
      <c r="S17" s="4">
        <v>74</v>
      </c>
      <c r="T17" s="4"/>
      <c r="U17" s="4"/>
      <c r="V17" s="4"/>
      <c r="W17" s="4"/>
    </row>
    <row r="18" spans="1:23" ht="15" customHeight="1">
      <c r="A18" s="5" t="s">
        <v>121</v>
      </c>
      <c r="B18" s="5" t="s">
        <v>103</v>
      </c>
      <c r="C18" s="4"/>
      <c r="D18" s="22" t="s">
        <v>39</v>
      </c>
      <c r="E18" s="4"/>
      <c r="F18" s="4"/>
      <c r="G18" s="4"/>
      <c r="H18" s="4"/>
      <c r="I18" s="37">
        <f t="shared" si="5"/>
        <v>232</v>
      </c>
      <c r="J18" s="37">
        <v>3</v>
      </c>
      <c r="K18" s="37"/>
      <c r="L18" s="4"/>
      <c r="M18" s="34">
        <f t="shared" si="6"/>
        <v>229</v>
      </c>
      <c r="N18" s="4">
        <v>50</v>
      </c>
      <c r="O18" s="6"/>
      <c r="P18" s="34"/>
      <c r="Q18" s="34"/>
      <c r="R18" s="4">
        <v>94</v>
      </c>
      <c r="S18" s="4">
        <v>135</v>
      </c>
      <c r="T18" s="4"/>
      <c r="U18" s="4"/>
      <c r="V18" s="4"/>
      <c r="W18" s="4"/>
    </row>
    <row r="19" spans="1:23" hidden="1">
      <c r="A19" s="5" t="s">
        <v>96</v>
      </c>
      <c r="B19" s="5" t="s">
        <v>36</v>
      </c>
      <c r="C19" s="4"/>
      <c r="D19" s="4" t="s">
        <v>38</v>
      </c>
      <c r="E19" s="4"/>
      <c r="F19" s="4"/>
      <c r="G19" s="4"/>
      <c r="H19" s="4"/>
      <c r="I19" s="37">
        <f t="shared" si="5"/>
        <v>0</v>
      </c>
      <c r="J19" s="37"/>
      <c r="K19" s="37"/>
      <c r="L19" s="4"/>
      <c r="M19" s="34">
        <f t="shared" si="6"/>
        <v>0</v>
      </c>
      <c r="N19" s="4">
        <v>0</v>
      </c>
      <c r="O19" s="6"/>
      <c r="P19" s="34"/>
      <c r="Q19" s="34"/>
      <c r="R19" s="4">
        <v>0</v>
      </c>
      <c r="S19" s="4">
        <v>0</v>
      </c>
      <c r="T19" s="4"/>
      <c r="U19" s="4"/>
      <c r="V19" s="4"/>
      <c r="W19" s="4"/>
    </row>
    <row r="20" spans="1:23" ht="16.5" customHeight="1">
      <c r="A20" s="5" t="s">
        <v>122</v>
      </c>
      <c r="B20" s="5" t="s">
        <v>174</v>
      </c>
      <c r="C20" s="4"/>
      <c r="D20" s="4" t="s">
        <v>39</v>
      </c>
      <c r="E20" s="4"/>
      <c r="F20" s="4"/>
      <c r="G20" s="4"/>
      <c r="H20" s="4"/>
      <c r="I20" s="37">
        <f t="shared" si="5"/>
        <v>100</v>
      </c>
      <c r="J20" s="37">
        <v>6</v>
      </c>
      <c r="K20" s="37"/>
      <c r="L20" s="4"/>
      <c r="M20" s="34">
        <f t="shared" si="6"/>
        <v>94</v>
      </c>
      <c r="N20" s="4">
        <v>46</v>
      </c>
      <c r="O20" s="6"/>
      <c r="P20" s="34"/>
      <c r="Q20" s="34"/>
      <c r="R20" s="4">
        <v>0</v>
      </c>
      <c r="S20" s="4">
        <v>94</v>
      </c>
      <c r="T20" s="4"/>
      <c r="U20" s="4"/>
      <c r="V20" s="4"/>
      <c r="W20" s="4"/>
    </row>
    <row r="21" spans="1:23" ht="17.25" customHeight="1">
      <c r="A21" s="5" t="s">
        <v>123</v>
      </c>
      <c r="B21" s="5" t="s">
        <v>115</v>
      </c>
      <c r="C21" s="4" t="s">
        <v>89</v>
      </c>
      <c r="D21" s="4" t="s">
        <v>38</v>
      </c>
      <c r="E21" s="4"/>
      <c r="F21" s="4"/>
      <c r="G21" s="4"/>
      <c r="H21" s="4"/>
      <c r="I21" s="37">
        <f t="shared" si="5"/>
        <v>72</v>
      </c>
      <c r="J21" s="37"/>
      <c r="K21" s="37"/>
      <c r="L21" s="4"/>
      <c r="M21" s="34">
        <f t="shared" si="6"/>
        <v>72</v>
      </c>
      <c r="N21" s="4">
        <v>62</v>
      </c>
      <c r="O21" s="6"/>
      <c r="P21" s="34"/>
      <c r="Q21" s="34"/>
      <c r="R21" s="4">
        <v>34</v>
      </c>
      <c r="S21" s="4">
        <v>38</v>
      </c>
      <c r="T21" s="4"/>
      <c r="U21" s="4"/>
      <c r="V21" s="4"/>
      <c r="W21" s="4"/>
    </row>
    <row r="22" spans="1:23" ht="15.75" customHeight="1">
      <c r="A22" s="5" t="s">
        <v>124</v>
      </c>
      <c r="B22" s="5" t="s">
        <v>186</v>
      </c>
      <c r="C22" s="24"/>
      <c r="D22" s="24" t="s">
        <v>38</v>
      </c>
      <c r="E22" s="24"/>
      <c r="F22" s="24"/>
      <c r="G22" s="24"/>
      <c r="H22" s="24"/>
      <c r="I22" s="37">
        <f t="shared" si="5"/>
        <v>68</v>
      </c>
      <c r="J22" s="37"/>
      <c r="K22" s="37"/>
      <c r="L22" s="24"/>
      <c r="M22" s="34">
        <f t="shared" si="6"/>
        <v>68</v>
      </c>
      <c r="N22" s="24">
        <v>46</v>
      </c>
      <c r="O22" s="23"/>
      <c r="P22" s="34"/>
      <c r="Q22" s="34"/>
      <c r="R22" s="24">
        <v>30</v>
      </c>
      <c r="S22" s="24">
        <v>38</v>
      </c>
      <c r="T22" s="24"/>
      <c r="U22" s="24"/>
      <c r="V22" s="24"/>
      <c r="W22" s="24"/>
    </row>
    <row r="23" spans="1:23" ht="16.5" customHeight="1">
      <c r="A23" s="5" t="s">
        <v>125</v>
      </c>
      <c r="B23" s="5" t="s">
        <v>102</v>
      </c>
      <c r="C23" s="43"/>
      <c r="D23" s="47" t="s">
        <v>38</v>
      </c>
      <c r="E23" s="5"/>
      <c r="F23" s="5"/>
      <c r="G23" s="5"/>
      <c r="H23" s="5"/>
      <c r="I23" s="37">
        <f t="shared" si="5"/>
        <v>72</v>
      </c>
      <c r="J23" s="14"/>
      <c r="K23" s="14"/>
      <c r="L23" s="14"/>
      <c r="M23" s="34">
        <f t="shared" si="6"/>
        <v>72</v>
      </c>
      <c r="N23" s="14">
        <v>28</v>
      </c>
      <c r="O23" s="25"/>
      <c r="P23" s="34"/>
      <c r="Q23" s="34"/>
      <c r="R23" s="26">
        <v>42</v>
      </c>
      <c r="S23" s="26">
        <v>30</v>
      </c>
      <c r="T23" s="26"/>
      <c r="U23" s="26"/>
      <c r="V23" s="26"/>
      <c r="W23" s="26"/>
    </row>
    <row r="24" spans="1:23" ht="15.75" customHeight="1">
      <c r="A24" s="5" t="s">
        <v>126</v>
      </c>
      <c r="B24" s="5" t="s">
        <v>97</v>
      </c>
      <c r="C24" s="24"/>
      <c r="D24" s="24" t="s">
        <v>38</v>
      </c>
      <c r="E24" s="24"/>
      <c r="F24" s="24"/>
      <c r="G24" s="24"/>
      <c r="H24" s="24"/>
      <c r="I24" s="37">
        <f>J24+K24+M24</f>
        <v>72</v>
      </c>
      <c r="J24" s="37"/>
      <c r="K24" s="37"/>
      <c r="L24" s="24"/>
      <c r="M24" s="34">
        <f t="shared" si="6"/>
        <v>72</v>
      </c>
      <c r="N24" s="24">
        <v>8</v>
      </c>
      <c r="O24" s="23"/>
      <c r="P24" s="34"/>
      <c r="Q24" s="34"/>
      <c r="R24" s="24">
        <v>34</v>
      </c>
      <c r="S24" s="24">
        <v>38</v>
      </c>
      <c r="T24" s="24"/>
      <c r="U24" s="24"/>
      <c r="V24" s="24"/>
      <c r="W24" s="24"/>
    </row>
    <row r="25" spans="1:23" ht="15.75" customHeight="1">
      <c r="A25" s="5" t="s">
        <v>127</v>
      </c>
      <c r="B25" s="5" t="s">
        <v>98</v>
      </c>
      <c r="C25" s="24"/>
      <c r="D25" s="34" t="s">
        <v>38</v>
      </c>
      <c r="E25" s="24"/>
      <c r="F25" s="24"/>
      <c r="G25" s="24"/>
      <c r="H25" s="24"/>
      <c r="I25" s="37">
        <f t="shared" si="5"/>
        <v>72</v>
      </c>
      <c r="J25" s="37"/>
      <c r="K25" s="37"/>
      <c r="L25" s="24"/>
      <c r="M25" s="34">
        <f t="shared" si="6"/>
        <v>72</v>
      </c>
      <c r="N25" s="24">
        <v>28</v>
      </c>
      <c r="O25" s="23"/>
      <c r="P25" s="34"/>
      <c r="Q25" s="34"/>
      <c r="R25" s="24">
        <v>24</v>
      </c>
      <c r="S25" s="24">
        <v>48</v>
      </c>
      <c r="T25" s="24"/>
      <c r="U25" s="24"/>
      <c r="V25" s="24"/>
      <c r="W25" s="24"/>
    </row>
    <row r="26" spans="1:23" ht="15.75" customHeight="1">
      <c r="A26" s="5" t="s">
        <v>128</v>
      </c>
      <c r="B26" s="5" t="s">
        <v>99</v>
      </c>
      <c r="C26" s="4"/>
      <c r="D26" s="4" t="s">
        <v>38</v>
      </c>
      <c r="E26" s="4"/>
      <c r="F26" s="4"/>
      <c r="G26" s="4"/>
      <c r="H26" s="4"/>
      <c r="I26" s="37">
        <f t="shared" si="5"/>
        <v>72</v>
      </c>
      <c r="J26" s="37"/>
      <c r="K26" s="37"/>
      <c r="L26" s="4"/>
      <c r="M26" s="34">
        <f t="shared" si="6"/>
        <v>72</v>
      </c>
      <c r="N26" s="4">
        <v>28</v>
      </c>
      <c r="O26" s="6"/>
      <c r="P26" s="34"/>
      <c r="Q26" s="34"/>
      <c r="R26" s="4">
        <v>24</v>
      </c>
      <c r="S26" s="4">
        <v>48</v>
      </c>
      <c r="T26" s="4"/>
      <c r="U26" s="4"/>
      <c r="V26" s="4"/>
      <c r="W26" s="4"/>
    </row>
    <row r="27" spans="1:23" ht="15.75" customHeight="1">
      <c r="A27" s="5" t="s">
        <v>129</v>
      </c>
      <c r="B27" s="5" t="s">
        <v>114</v>
      </c>
      <c r="C27" s="5"/>
      <c r="D27" s="54" t="s">
        <v>39</v>
      </c>
      <c r="E27" s="5"/>
      <c r="F27" s="5"/>
      <c r="G27" s="5"/>
      <c r="H27" s="34"/>
      <c r="I27" s="37">
        <f t="shared" si="5"/>
        <v>108</v>
      </c>
      <c r="J27" s="14">
        <v>6</v>
      </c>
      <c r="K27" s="14"/>
      <c r="L27" s="14"/>
      <c r="M27" s="34">
        <f t="shared" ref="M27" si="7">R27+S27</f>
        <v>102</v>
      </c>
      <c r="N27" s="14">
        <v>80</v>
      </c>
      <c r="O27" s="31"/>
      <c r="P27" s="34"/>
      <c r="Q27" s="34"/>
      <c r="R27" s="34">
        <v>34</v>
      </c>
      <c r="S27" s="34">
        <v>68</v>
      </c>
      <c r="T27" s="34"/>
      <c r="U27" s="34"/>
      <c r="V27" s="34"/>
      <c r="W27" s="34"/>
    </row>
    <row r="28" spans="1:23" ht="18" customHeight="1">
      <c r="A28" s="5" t="s">
        <v>130</v>
      </c>
      <c r="B28" s="5" t="s">
        <v>104</v>
      </c>
      <c r="C28" s="5"/>
      <c r="D28" s="29" t="s">
        <v>38</v>
      </c>
      <c r="E28" s="5"/>
      <c r="F28" s="5"/>
      <c r="G28" s="5"/>
      <c r="H28" s="29"/>
      <c r="I28" s="37">
        <f t="shared" si="5"/>
        <v>32</v>
      </c>
      <c r="J28" s="14"/>
      <c r="K28" s="14"/>
      <c r="L28" s="14"/>
      <c r="M28" s="34">
        <f t="shared" si="6"/>
        <v>32</v>
      </c>
      <c r="N28" s="14">
        <v>30</v>
      </c>
      <c r="O28" s="27"/>
      <c r="P28" s="34"/>
      <c r="Q28" s="34"/>
      <c r="R28" s="29">
        <v>0</v>
      </c>
      <c r="S28" s="29">
        <v>32</v>
      </c>
      <c r="T28" s="29"/>
      <c r="U28" s="29"/>
      <c r="V28" s="29"/>
      <c r="W28" s="29"/>
    </row>
    <row r="29" spans="1:23" ht="30.75" customHeight="1">
      <c r="A29" s="13"/>
      <c r="B29" s="10" t="s">
        <v>105</v>
      </c>
      <c r="C29" s="61" t="s">
        <v>179</v>
      </c>
      <c r="D29" s="62"/>
      <c r="E29" s="62"/>
      <c r="F29" s="62"/>
      <c r="G29" s="62"/>
      <c r="H29" s="63"/>
      <c r="I29" s="32">
        <f>SUM(I30:I32)</f>
        <v>288</v>
      </c>
      <c r="J29" s="38">
        <f t="shared" ref="J29:K29" si="8">SUM(J30:J32)</f>
        <v>12</v>
      </c>
      <c r="K29" s="38">
        <f t="shared" si="8"/>
        <v>0</v>
      </c>
      <c r="L29" s="32">
        <f t="shared" ref="L29:R29" si="9">SUM(L30:L32)</f>
        <v>0</v>
      </c>
      <c r="M29" s="32">
        <f>SUM(M30:M32)</f>
        <v>276</v>
      </c>
      <c r="N29" s="32">
        <f t="shared" si="9"/>
        <v>64</v>
      </c>
      <c r="O29" s="32">
        <f t="shared" si="9"/>
        <v>0</v>
      </c>
      <c r="P29" s="32">
        <f t="shared" si="9"/>
        <v>0</v>
      </c>
      <c r="Q29" s="32">
        <f t="shared" si="9"/>
        <v>0</v>
      </c>
      <c r="R29" s="32">
        <f t="shared" si="9"/>
        <v>128</v>
      </c>
      <c r="S29" s="32">
        <f>SUM(S30:S32)</f>
        <v>148</v>
      </c>
      <c r="T29" s="32">
        <f>SUM(T31:T32)</f>
        <v>0</v>
      </c>
      <c r="U29" s="32">
        <f>SUM(U31:U32)</f>
        <v>0</v>
      </c>
      <c r="V29" s="32">
        <f>SUM(V31:V32)</f>
        <v>0</v>
      </c>
      <c r="W29" s="32">
        <f>SUM(W31:W32)</f>
        <v>0</v>
      </c>
    </row>
    <row r="30" spans="1:23" ht="16.5" customHeight="1">
      <c r="A30" s="5" t="s">
        <v>131</v>
      </c>
      <c r="B30" s="5" t="s">
        <v>100</v>
      </c>
      <c r="C30" s="34"/>
      <c r="D30" s="34" t="s">
        <v>39</v>
      </c>
      <c r="E30" s="34"/>
      <c r="F30" s="34"/>
      <c r="G30" s="34"/>
      <c r="H30" s="34"/>
      <c r="I30" s="34">
        <f>J30+K30+L30+M30</f>
        <v>144</v>
      </c>
      <c r="J30" s="37">
        <v>6</v>
      </c>
      <c r="K30" s="37"/>
      <c r="L30" s="34"/>
      <c r="M30" s="34">
        <f t="shared" ref="M30" si="10">R30+S30</f>
        <v>138</v>
      </c>
      <c r="N30" s="34">
        <v>54</v>
      </c>
      <c r="O30" s="31"/>
      <c r="P30" s="34"/>
      <c r="Q30" s="34"/>
      <c r="R30" s="34">
        <v>64</v>
      </c>
      <c r="S30" s="34">
        <v>74</v>
      </c>
      <c r="T30" s="12"/>
      <c r="U30" s="12"/>
      <c r="V30" s="12"/>
      <c r="W30" s="12"/>
    </row>
    <row r="31" spans="1:23" ht="15.75" customHeight="1">
      <c r="A31" s="5" t="s">
        <v>132</v>
      </c>
      <c r="B31" s="5" t="s">
        <v>101</v>
      </c>
      <c r="C31" s="5"/>
      <c r="D31" s="29" t="s">
        <v>39</v>
      </c>
      <c r="E31" s="5"/>
      <c r="F31" s="5"/>
      <c r="G31" s="5"/>
      <c r="H31" s="4"/>
      <c r="I31" s="37">
        <f>J31+K31+L31+M31</f>
        <v>144</v>
      </c>
      <c r="J31" s="14">
        <v>6</v>
      </c>
      <c r="K31" s="14"/>
      <c r="L31" s="14"/>
      <c r="M31" s="34">
        <f t="shared" si="6"/>
        <v>138</v>
      </c>
      <c r="N31" s="14">
        <v>10</v>
      </c>
      <c r="O31" s="6"/>
      <c r="P31" s="34"/>
      <c r="Q31" s="34"/>
      <c r="R31" s="4">
        <v>64</v>
      </c>
      <c r="S31" s="4">
        <v>74</v>
      </c>
      <c r="T31" s="4"/>
      <c r="U31" s="4"/>
      <c r="V31" s="4"/>
      <c r="W31" s="4"/>
    </row>
    <row r="32" spans="1:23" ht="0.75" hidden="1" customHeight="1">
      <c r="A32" s="5" t="s">
        <v>110</v>
      </c>
      <c r="B32" s="5" t="s">
        <v>100</v>
      </c>
      <c r="C32" s="26"/>
      <c r="D32" s="26" t="s">
        <v>38</v>
      </c>
      <c r="E32" s="26"/>
      <c r="F32" s="26"/>
      <c r="G32" s="26"/>
      <c r="H32" s="26"/>
      <c r="I32" s="34">
        <f t="shared" ref="I32" si="11">M32+L32+Q32+P32</f>
        <v>0</v>
      </c>
      <c r="J32" s="37"/>
      <c r="K32" s="37"/>
      <c r="L32" s="26"/>
      <c r="M32" s="34">
        <f t="shared" si="6"/>
        <v>0</v>
      </c>
      <c r="N32" s="26"/>
      <c r="O32" s="25"/>
      <c r="P32" s="34"/>
      <c r="Q32" s="34"/>
      <c r="R32" s="26"/>
      <c r="S32" s="26"/>
      <c r="T32" s="12"/>
      <c r="U32" s="12"/>
      <c r="V32" s="12"/>
      <c r="W32" s="12"/>
    </row>
    <row r="33" spans="1:23" ht="15" customHeight="1">
      <c r="A33" s="13"/>
      <c r="B33" s="10" t="s">
        <v>171</v>
      </c>
      <c r="C33" s="61" t="s">
        <v>180</v>
      </c>
      <c r="D33" s="62"/>
      <c r="E33" s="62"/>
      <c r="F33" s="62"/>
      <c r="G33" s="62"/>
      <c r="H33" s="63"/>
      <c r="I33" s="32">
        <f>SUM(I34:I37)</f>
        <v>108</v>
      </c>
      <c r="J33" s="38">
        <f t="shared" ref="J33:S33" si="12">SUM(J35:J37)</f>
        <v>0</v>
      </c>
      <c r="K33" s="38">
        <f t="shared" si="12"/>
        <v>0</v>
      </c>
      <c r="L33" s="32">
        <f t="shared" si="12"/>
        <v>0</v>
      </c>
      <c r="M33" s="32">
        <f>SUM(M34:M37)</f>
        <v>108</v>
      </c>
      <c r="N33" s="32">
        <f>SUM(N34:N37)</f>
        <v>78</v>
      </c>
      <c r="O33" s="32">
        <f t="shared" si="12"/>
        <v>0</v>
      </c>
      <c r="P33" s="32">
        <f t="shared" si="12"/>
        <v>0</v>
      </c>
      <c r="Q33" s="32">
        <f t="shared" si="12"/>
        <v>0</v>
      </c>
      <c r="R33" s="32">
        <f>SUM(R34:R37)</f>
        <v>108</v>
      </c>
      <c r="S33" s="32">
        <f t="shared" si="12"/>
        <v>0</v>
      </c>
      <c r="T33" s="11">
        <f>SUM(T36:T37)</f>
        <v>0</v>
      </c>
      <c r="U33" s="11">
        <f>SUM(U36:U37)</f>
        <v>0</v>
      </c>
      <c r="V33" s="11">
        <f>SUM(V36:V37)</f>
        <v>0</v>
      </c>
      <c r="W33" s="11">
        <f>SUM(W36:W37)</f>
        <v>0</v>
      </c>
    </row>
    <row r="34" spans="1:23" ht="17.25" customHeight="1">
      <c r="A34" s="5" t="s">
        <v>107</v>
      </c>
      <c r="B34" s="5" t="s">
        <v>172</v>
      </c>
      <c r="C34" s="43" t="s">
        <v>38</v>
      </c>
      <c r="D34" s="43"/>
      <c r="E34" s="5"/>
      <c r="F34" s="5"/>
      <c r="G34" s="5"/>
      <c r="H34" s="43"/>
      <c r="I34" s="43">
        <f>J34+K34+L34+M34</f>
        <v>36</v>
      </c>
      <c r="J34" s="14"/>
      <c r="K34" s="14"/>
      <c r="L34" s="14"/>
      <c r="M34" s="43">
        <f>R34+S34</f>
        <v>36</v>
      </c>
      <c r="N34" s="14">
        <v>26</v>
      </c>
      <c r="O34" s="41"/>
      <c r="P34" s="43"/>
      <c r="Q34" s="43"/>
      <c r="R34" s="43">
        <v>36</v>
      </c>
      <c r="S34" s="43">
        <v>0</v>
      </c>
      <c r="T34" s="43"/>
      <c r="U34" s="43"/>
      <c r="V34" s="43"/>
      <c r="W34" s="43"/>
    </row>
    <row r="35" spans="1:23">
      <c r="A35" s="5" t="s">
        <v>108</v>
      </c>
      <c r="B35" s="5" t="s">
        <v>116</v>
      </c>
      <c r="C35" s="34" t="s">
        <v>38</v>
      </c>
      <c r="D35" s="34"/>
      <c r="E35" s="5"/>
      <c r="F35" s="5"/>
      <c r="G35" s="5"/>
      <c r="H35" s="34"/>
      <c r="I35" s="34">
        <f>J35+K35+L35+M35</f>
        <v>36</v>
      </c>
      <c r="J35" s="14"/>
      <c r="K35" s="14"/>
      <c r="L35" s="14"/>
      <c r="M35" s="34">
        <f>R35+S35</f>
        <v>36</v>
      </c>
      <c r="N35" s="14">
        <v>26</v>
      </c>
      <c r="O35" s="31"/>
      <c r="P35" s="34"/>
      <c r="Q35" s="34"/>
      <c r="R35" s="34">
        <v>36</v>
      </c>
      <c r="S35" s="34">
        <v>0</v>
      </c>
      <c r="T35" s="34"/>
      <c r="U35" s="34"/>
      <c r="V35" s="34"/>
      <c r="W35" s="34"/>
    </row>
    <row r="36" spans="1:23">
      <c r="A36" s="5" t="s">
        <v>109</v>
      </c>
      <c r="B36" s="5" t="s">
        <v>173</v>
      </c>
      <c r="C36" s="34" t="s">
        <v>38</v>
      </c>
      <c r="D36" s="34"/>
      <c r="E36" s="5"/>
      <c r="F36" s="5"/>
      <c r="G36" s="5"/>
      <c r="H36" s="5"/>
      <c r="I36" s="37">
        <f t="shared" ref="I36:I37" si="13">J36+K36+L36+M36</f>
        <v>36</v>
      </c>
      <c r="J36" s="14"/>
      <c r="K36" s="14"/>
      <c r="L36" s="14"/>
      <c r="M36" s="34">
        <f t="shared" si="6"/>
        <v>36</v>
      </c>
      <c r="N36" s="14">
        <v>26</v>
      </c>
      <c r="O36" s="6"/>
      <c r="P36" s="34"/>
      <c r="Q36" s="34"/>
      <c r="R36" s="4">
        <v>36</v>
      </c>
      <c r="S36" s="4">
        <v>0</v>
      </c>
      <c r="T36" s="4"/>
      <c r="U36" s="4"/>
      <c r="V36" s="4"/>
      <c r="W36" s="4"/>
    </row>
    <row r="37" spans="1:23" hidden="1">
      <c r="A37" s="5" t="s">
        <v>109</v>
      </c>
      <c r="B37" s="5" t="s">
        <v>144</v>
      </c>
      <c r="C37" s="34" t="s">
        <v>38</v>
      </c>
      <c r="D37" s="29"/>
      <c r="E37" s="5"/>
      <c r="F37" s="5"/>
      <c r="G37" s="5"/>
      <c r="H37" s="4"/>
      <c r="I37" s="37">
        <f t="shared" si="13"/>
        <v>0</v>
      </c>
      <c r="J37" s="14"/>
      <c r="K37" s="14"/>
      <c r="L37" s="14"/>
      <c r="M37" s="34">
        <f t="shared" si="6"/>
        <v>0</v>
      </c>
      <c r="N37" s="14">
        <v>0</v>
      </c>
      <c r="O37" s="6"/>
      <c r="P37" s="34"/>
      <c r="Q37" s="34"/>
      <c r="R37" s="4"/>
      <c r="S37" s="4"/>
      <c r="T37" s="4"/>
      <c r="U37" s="4"/>
      <c r="V37" s="4"/>
      <c r="W37" s="4"/>
    </row>
    <row r="38" spans="1:23" ht="29.25" customHeight="1">
      <c r="A38" s="15" t="s">
        <v>134</v>
      </c>
      <c r="B38" s="15" t="s">
        <v>135</v>
      </c>
      <c r="C38" s="55" t="s">
        <v>181</v>
      </c>
      <c r="D38" s="56"/>
      <c r="E38" s="56"/>
      <c r="F38" s="56"/>
      <c r="G38" s="56"/>
      <c r="H38" s="57"/>
      <c r="I38" s="16">
        <f>I39+I40+I41+I42+I43+I45</f>
        <v>372</v>
      </c>
      <c r="J38" s="16">
        <f t="shared" ref="J38:W38" si="14">J39+J40+J41+J42+J43+J45</f>
        <v>0</v>
      </c>
      <c r="K38" s="16">
        <f t="shared" si="14"/>
        <v>0</v>
      </c>
      <c r="L38" s="16">
        <f t="shared" si="14"/>
        <v>8</v>
      </c>
      <c r="M38" s="16">
        <f>M39+M40+M41+M42+M43+M45</f>
        <v>372</v>
      </c>
      <c r="N38" s="16">
        <f>N39+N40+N41+N42+N43+N45</f>
        <v>196</v>
      </c>
      <c r="O38" s="16">
        <f t="shared" si="14"/>
        <v>0</v>
      </c>
      <c r="P38" s="16">
        <f t="shared" si="14"/>
        <v>0</v>
      </c>
      <c r="Q38" s="16">
        <f t="shared" si="14"/>
        <v>0</v>
      </c>
      <c r="R38" s="16">
        <f t="shared" si="14"/>
        <v>0</v>
      </c>
      <c r="S38" s="16">
        <f>S39+S40+S41+S42+S43+S45</f>
        <v>0</v>
      </c>
      <c r="T38" s="16">
        <f t="shared" si="14"/>
        <v>196</v>
      </c>
      <c r="U38" s="16">
        <f t="shared" si="14"/>
        <v>120</v>
      </c>
      <c r="V38" s="16">
        <f t="shared" si="14"/>
        <v>34</v>
      </c>
      <c r="W38" s="16">
        <f t="shared" si="14"/>
        <v>22</v>
      </c>
    </row>
    <row r="39" spans="1:23" ht="18" customHeight="1">
      <c r="A39" s="5" t="s">
        <v>138</v>
      </c>
      <c r="B39" s="5" t="s">
        <v>136</v>
      </c>
      <c r="C39" s="5"/>
      <c r="D39" s="5"/>
      <c r="E39" s="29" t="s">
        <v>38</v>
      </c>
      <c r="F39" s="29"/>
      <c r="G39" s="29"/>
      <c r="H39" s="29"/>
      <c r="I39" s="4">
        <f>J39+K39+M39</f>
        <v>36</v>
      </c>
      <c r="J39" s="37"/>
      <c r="K39" s="37"/>
      <c r="L39" s="4">
        <v>2</v>
      </c>
      <c r="M39" s="4">
        <f>T39+U39+V39+W39</f>
        <v>36</v>
      </c>
      <c r="N39" s="4">
        <v>12</v>
      </c>
      <c r="O39" s="6"/>
      <c r="P39" s="34"/>
      <c r="Q39" s="34"/>
      <c r="R39" s="4"/>
      <c r="S39" s="4"/>
      <c r="T39" s="4">
        <v>36</v>
      </c>
      <c r="U39" s="4">
        <v>0</v>
      </c>
      <c r="V39" s="4">
        <v>0</v>
      </c>
      <c r="W39" s="4">
        <v>0</v>
      </c>
    </row>
    <row r="40" spans="1:23" ht="15.75" customHeight="1">
      <c r="A40" s="5" t="s">
        <v>139</v>
      </c>
      <c r="B40" s="5" t="s">
        <v>137</v>
      </c>
      <c r="C40" s="5"/>
      <c r="D40" s="5"/>
      <c r="E40" s="43"/>
      <c r="F40" s="43" t="s">
        <v>38</v>
      </c>
      <c r="G40" s="29"/>
      <c r="H40" s="43"/>
      <c r="I40" s="43">
        <f t="shared" ref="I40:I45" si="15">J40+K40+M40</f>
        <v>62</v>
      </c>
      <c r="J40" s="37"/>
      <c r="K40" s="37"/>
      <c r="L40" s="4"/>
      <c r="M40" s="43">
        <f t="shared" ref="M40:M44" si="16">T40+U40+V40+W40</f>
        <v>62</v>
      </c>
      <c r="N40" s="4">
        <v>62</v>
      </c>
      <c r="O40" s="6"/>
      <c r="P40" s="34"/>
      <c r="Q40" s="34"/>
      <c r="R40" s="4"/>
      <c r="S40" s="4"/>
      <c r="T40" s="43">
        <v>26</v>
      </c>
      <c r="U40" s="43">
        <v>36</v>
      </c>
      <c r="V40" s="43">
        <v>0</v>
      </c>
      <c r="W40" s="43">
        <v>0</v>
      </c>
    </row>
    <row r="41" spans="1:23" ht="15.75" customHeight="1">
      <c r="A41" s="5" t="s">
        <v>140</v>
      </c>
      <c r="B41" s="5" t="s">
        <v>54</v>
      </c>
      <c r="C41" s="5"/>
      <c r="D41" s="5"/>
      <c r="E41" s="29"/>
      <c r="F41" s="29" t="s">
        <v>38</v>
      </c>
      <c r="G41" s="29"/>
      <c r="H41" s="29"/>
      <c r="I41" s="43">
        <f t="shared" si="15"/>
        <v>68</v>
      </c>
      <c r="J41" s="37"/>
      <c r="K41" s="37"/>
      <c r="L41" s="4">
        <v>2</v>
      </c>
      <c r="M41" s="43">
        <f t="shared" si="16"/>
        <v>68</v>
      </c>
      <c r="N41" s="4">
        <v>36</v>
      </c>
      <c r="O41" s="6"/>
      <c r="P41" s="34"/>
      <c r="Q41" s="34"/>
      <c r="R41" s="4"/>
      <c r="S41" s="4"/>
      <c r="T41" s="43">
        <v>20</v>
      </c>
      <c r="U41" s="4">
        <v>48</v>
      </c>
      <c r="V41" s="4">
        <v>0</v>
      </c>
      <c r="W41" s="4">
        <v>0</v>
      </c>
    </row>
    <row r="42" spans="1:23" ht="16.5" customHeight="1">
      <c r="A42" s="5" t="s">
        <v>141</v>
      </c>
      <c r="B42" s="5" t="s">
        <v>37</v>
      </c>
      <c r="C42" s="5"/>
      <c r="D42" s="5"/>
      <c r="E42" s="29" t="s">
        <v>89</v>
      </c>
      <c r="F42" s="29" t="s">
        <v>38</v>
      </c>
      <c r="G42" s="29" t="s">
        <v>89</v>
      </c>
      <c r="H42" s="29" t="s">
        <v>38</v>
      </c>
      <c r="I42" s="43">
        <f t="shared" si="15"/>
        <v>122</v>
      </c>
      <c r="J42" s="37"/>
      <c r="K42" s="37"/>
      <c r="L42" s="4"/>
      <c r="M42" s="43">
        <f t="shared" si="16"/>
        <v>122</v>
      </c>
      <c r="N42" s="4">
        <v>62</v>
      </c>
      <c r="O42" s="6"/>
      <c r="P42" s="34"/>
      <c r="Q42" s="34"/>
      <c r="R42" s="4"/>
      <c r="S42" s="4"/>
      <c r="T42" s="43">
        <v>30</v>
      </c>
      <c r="U42" s="43">
        <v>36</v>
      </c>
      <c r="V42" s="43">
        <v>34</v>
      </c>
      <c r="W42" s="43">
        <v>22</v>
      </c>
    </row>
    <row r="43" spans="1:23" ht="16.5" customHeight="1">
      <c r="A43" s="5" t="s">
        <v>142</v>
      </c>
      <c r="B43" s="5" t="s">
        <v>112</v>
      </c>
      <c r="C43" s="5"/>
      <c r="D43" s="5"/>
      <c r="E43" s="47" t="s">
        <v>38</v>
      </c>
      <c r="F43" s="29"/>
      <c r="G43" s="29"/>
      <c r="H43" s="29"/>
      <c r="I43" s="43">
        <f t="shared" si="15"/>
        <v>48</v>
      </c>
      <c r="J43" s="37"/>
      <c r="K43" s="37"/>
      <c r="L43" s="29">
        <v>2</v>
      </c>
      <c r="M43" s="43">
        <f t="shared" si="16"/>
        <v>48</v>
      </c>
      <c r="N43" s="29">
        <v>12</v>
      </c>
      <c r="O43" s="27"/>
      <c r="P43" s="34"/>
      <c r="Q43" s="34"/>
      <c r="R43" s="29"/>
      <c r="S43" s="29"/>
      <c r="T43" s="29">
        <v>48</v>
      </c>
      <c r="U43" s="29">
        <v>0</v>
      </c>
      <c r="V43" s="29">
        <v>0</v>
      </c>
      <c r="W43" s="29">
        <v>0</v>
      </c>
    </row>
    <row r="44" spans="1:23" ht="18.75" hidden="1" customHeight="1">
      <c r="A44" s="5" t="s">
        <v>111</v>
      </c>
      <c r="B44" s="5" t="s">
        <v>112</v>
      </c>
      <c r="C44" s="5"/>
      <c r="D44" s="5"/>
      <c r="E44" s="29"/>
      <c r="F44" s="29" t="s">
        <v>38</v>
      </c>
      <c r="G44" s="29"/>
      <c r="H44" s="29"/>
      <c r="I44" s="43">
        <f t="shared" si="15"/>
        <v>75</v>
      </c>
      <c r="J44" s="37">
        <v>10</v>
      </c>
      <c r="K44" s="37">
        <v>10</v>
      </c>
      <c r="L44" s="4">
        <v>10</v>
      </c>
      <c r="M44" s="43">
        <f t="shared" si="16"/>
        <v>55</v>
      </c>
      <c r="N44" s="4">
        <v>10</v>
      </c>
      <c r="O44" s="6"/>
      <c r="P44" s="34"/>
      <c r="Q44" s="34"/>
      <c r="R44" s="4"/>
      <c r="S44" s="4"/>
      <c r="T44" s="4">
        <v>32</v>
      </c>
      <c r="U44" s="4">
        <v>23</v>
      </c>
      <c r="V44" s="4">
        <v>0</v>
      </c>
      <c r="W44" s="4">
        <v>0</v>
      </c>
    </row>
    <row r="45" spans="1:23" ht="17.25" customHeight="1">
      <c r="A45" s="5" t="s">
        <v>143</v>
      </c>
      <c r="B45" s="5" t="s">
        <v>144</v>
      </c>
      <c r="C45" s="5"/>
      <c r="D45" s="5"/>
      <c r="E45" s="47" t="s">
        <v>38</v>
      </c>
      <c r="F45" s="43"/>
      <c r="G45" s="43"/>
      <c r="H45" s="43"/>
      <c r="I45" s="43">
        <f t="shared" si="15"/>
        <v>36</v>
      </c>
      <c r="J45" s="43"/>
      <c r="K45" s="43"/>
      <c r="L45" s="43">
        <v>2</v>
      </c>
      <c r="M45" s="43">
        <f>S45+T45+U45+V45+W45</f>
        <v>36</v>
      </c>
      <c r="N45" s="43">
        <v>12</v>
      </c>
      <c r="O45" s="41"/>
      <c r="P45" s="43"/>
      <c r="Q45" s="43"/>
      <c r="R45" s="43"/>
      <c r="S45" s="43"/>
      <c r="T45" s="43">
        <v>36</v>
      </c>
      <c r="U45" s="43">
        <v>0</v>
      </c>
      <c r="V45" s="43">
        <v>0</v>
      </c>
      <c r="W45" s="43">
        <v>0</v>
      </c>
    </row>
    <row r="46" spans="1:23" ht="30" hidden="1" customHeight="1">
      <c r="A46" s="15" t="s">
        <v>41</v>
      </c>
      <c r="B46" s="15" t="s">
        <v>145</v>
      </c>
      <c r="C46" s="55" t="s">
        <v>90</v>
      </c>
      <c r="D46" s="56"/>
      <c r="E46" s="56"/>
      <c r="F46" s="56"/>
      <c r="G46" s="56"/>
      <c r="H46" s="57"/>
      <c r="I46" s="16" t="e">
        <f>I47+#REF!</f>
        <v>#REF!</v>
      </c>
      <c r="J46" s="16" t="e">
        <f>J47+#REF!</f>
        <v>#REF!</v>
      </c>
      <c r="K46" s="16" t="e">
        <f>K47+#REF!</f>
        <v>#REF!</v>
      </c>
      <c r="L46" s="16" t="e">
        <f>L47+#REF!</f>
        <v>#REF!</v>
      </c>
      <c r="M46" s="16" t="e">
        <f>M47+#REF!</f>
        <v>#REF!</v>
      </c>
      <c r="N46" s="16" t="e">
        <f>N47+#REF!</f>
        <v>#REF!</v>
      </c>
      <c r="O46" s="16" t="e">
        <f>O47+#REF!</f>
        <v>#REF!</v>
      </c>
      <c r="P46" s="16" t="e">
        <f>P47+#REF!</f>
        <v>#REF!</v>
      </c>
      <c r="Q46" s="16" t="e">
        <f>Q47+#REF!</f>
        <v>#REF!</v>
      </c>
      <c r="R46" s="16" t="e">
        <f>R47+#REF!</f>
        <v>#REF!</v>
      </c>
      <c r="S46" s="16" t="e">
        <f>S47+#REF!</f>
        <v>#REF!</v>
      </c>
      <c r="T46" s="16" t="e">
        <f>T47+#REF!</f>
        <v>#REF!</v>
      </c>
      <c r="U46" s="16" t="e">
        <f>U47+#REF!</f>
        <v>#REF!</v>
      </c>
      <c r="V46" s="16" t="e">
        <f>V47+#REF!</f>
        <v>#REF!</v>
      </c>
      <c r="W46" s="16" t="e">
        <f>W47+#REF!</f>
        <v>#REF!</v>
      </c>
    </row>
    <row r="47" spans="1:23" ht="14.25" hidden="1" customHeight="1">
      <c r="A47" s="5" t="s">
        <v>43</v>
      </c>
      <c r="B47" s="5" t="s">
        <v>35</v>
      </c>
      <c r="C47" s="5"/>
      <c r="D47" s="5"/>
      <c r="E47" s="5"/>
      <c r="F47" s="5"/>
      <c r="G47" s="5"/>
      <c r="H47" s="4"/>
      <c r="I47" s="4">
        <f>J47+K47+L47+M47</f>
        <v>0</v>
      </c>
      <c r="J47" s="37"/>
      <c r="K47" s="37"/>
      <c r="L47" s="4"/>
      <c r="M47" s="4">
        <f>T47+U47+V47+W47</f>
        <v>0</v>
      </c>
      <c r="N47" s="4"/>
      <c r="O47" s="6"/>
      <c r="P47" s="34"/>
      <c r="Q47" s="34"/>
      <c r="R47" s="4"/>
      <c r="S47" s="4"/>
      <c r="T47" s="4"/>
      <c r="U47" s="4"/>
      <c r="V47" s="4">
        <v>0</v>
      </c>
      <c r="W47" s="4">
        <v>0</v>
      </c>
    </row>
    <row r="48" spans="1:23">
      <c r="A48" s="15" t="s">
        <v>41</v>
      </c>
      <c r="B48" s="15" t="s">
        <v>42</v>
      </c>
      <c r="C48" s="55" t="s">
        <v>182</v>
      </c>
      <c r="D48" s="56"/>
      <c r="E48" s="56"/>
      <c r="F48" s="56"/>
      <c r="G48" s="56"/>
      <c r="H48" s="57"/>
      <c r="I48" s="16">
        <f>SUM(I49:I54)</f>
        <v>566</v>
      </c>
      <c r="J48" s="16">
        <f t="shared" ref="J48:W48" si="17">SUM(J49:J54)</f>
        <v>24</v>
      </c>
      <c r="K48" s="16">
        <f t="shared" si="17"/>
        <v>0</v>
      </c>
      <c r="L48" s="16">
        <f t="shared" si="17"/>
        <v>40</v>
      </c>
      <c r="M48" s="16">
        <f t="shared" si="17"/>
        <v>542</v>
      </c>
      <c r="N48" s="16">
        <f t="shared" si="17"/>
        <v>216</v>
      </c>
      <c r="O48" s="16">
        <f t="shared" si="17"/>
        <v>0</v>
      </c>
      <c r="P48" s="16">
        <f t="shared" si="17"/>
        <v>0</v>
      </c>
      <c r="Q48" s="16">
        <f t="shared" si="17"/>
        <v>0</v>
      </c>
      <c r="R48" s="16">
        <f t="shared" si="17"/>
        <v>0</v>
      </c>
      <c r="S48" s="16">
        <f t="shared" si="17"/>
        <v>0</v>
      </c>
      <c r="T48" s="16">
        <f>SUM(T49:T54)</f>
        <v>240</v>
      </c>
      <c r="U48" s="16">
        <f t="shared" si="17"/>
        <v>170</v>
      </c>
      <c r="V48" s="16">
        <f t="shared" si="17"/>
        <v>62</v>
      </c>
      <c r="W48" s="16">
        <f t="shared" si="17"/>
        <v>70</v>
      </c>
    </row>
    <row r="49" spans="1:23" ht="17.25" customHeight="1">
      <c r="A49" s="5" t="s">
        <v>43</v>
      </c>
      <c r="B49" s="5" t="s">
        <v>44</v>
      </c>
      <c r="C49" s="5"/>
      <c r="D49" s="5"/>
      <c r="E49" s="29"/>
      <c r="F49" s="47" t="s">
        <v>39</v>
      </c>
      <c r="G49" s="29"/>
      <c r="H49" s="29"/>
      <c r="I49" s="4">
        <f>J49+K49+M49</f>
        <v>126</v>
      </c>
      <c r="J49" s="37">
        <v>6</v>
      </c>
      <c r="K49" s="37"/>
      <c r="L49" s="4">
        <v>8</v>
      </c>
      <c r="M49" s="4">
        <f>T49+U49+V49+W49</f>
        <v>120</v>
      </c>
      <c r="N49" s="4">
        <v>36</v>
      </c>
      <c r="O49" s="4"/>
      <c r="P49" s="34"/>
      <c r="Q49" s="34"/>
      <c r="R49" s="4"/>
      <c r="S49" s="4"/>
      <c r="T49" s="4">
        <v>52</v>
      </c>
      <c r="U49" s="4">
        <v>68</v>
      </c>
      <c r="V49" s="4">
        <v>0</v>
      </c>
      <c r="W49" s="4">
        <v>0</v>
      </c>
    </row>
    <row r="50" spans="1:23" ht="16.5" customHeight="1">
      <c r="A50" s="5" t="s">
        <v>45</v>
      </c>
      <c r="B50" s="5" t="s">
        <v>146</v>
      </c>
      <c r="C50" s="5"/>
      <c r="D50" s="5"/>
      <c r="E50" s="29"/>
      <c r="F50" s="43" t="s">
        <v>39</v>
      </c>
      <c r="G50" s="29"/>
      <c r="H50" s="29"/>
      <c r="I50" s="43">
        <f t="shared" ref="I50:I54" si="18">J50+K50+M50</f>
        <v>84</v>
      </c>
      <c r="J50" s="37">
        <v>6</v>
      </c>
      <c r="K50" s="37"/>
      <c r="L50" s="4">
        <v>8</v>
      </c>
      <c r="M50" s="43">
        <f t="shared" ref="M50:M54" si="19">T50+U50+V50+W50</f>
        <v>78</v>
      </c>
      <c r="N50" s="4">
        <v>24</v>
      </c>
      <c r="O50" s="4"/>
      <c r="P50" s="34"/>
      <c r="Q50" s="34"/>
      <c r="R50" s="4"/>
      <c r="S50" s="4"/>
      <c r="T50" s="4">
        <v>48</v>
      </c>
      <c r="U50" s="4">
        <v>30</v>
      </c>
      <c r="V50" s="4">
        <v>0</v>
      </c>
      <c r="W50" s="4">
        <v>0</v>
      </c>
    </row>
    <row r="51" spans="1:23" ht="16.5" customHeight="1">
      <c r="A51" s="5" t="s">
        <v>46</v>
      </c>
      <c r="B51" s="5" t="s">
        <v>47</v>
      </c>
      <c r="C51" s="5"/>
      <c r="D51" s="5"/>
      <c r="E51" s="29"/>
      <c r="F51" s="47" t="s">
        <v>39</v>
      </c>
      <c r="G51" s="29"/>
      <c r="H51" s="29"/>
      <c r="I51" s="43">
        <f t="shared" si="18"/>
        <v>84</v>
      </c>
      <c r="J51" s="37">
        <v>6</v>
      </c>
      <c r="K51" s="37"/>
      <c r="L51" s="4">
        <v>8</v>
      </c>
      <c r="M51" s="43">
        <f t="shared" si="19"/>
        <v>78</v>
      </c>
      <c r="N51" s="4">
        <v>36</v>
      </c>
      <c r="O51" s="4"/>
      <c r="P51" s="34"/>
      <c r="Q51" s="34"/>
      <c r="R51" s="4"/>
      <c r="S51" s="4"/>
      <c r="T51" s="4">
        <v>48</v>
      </c>
      <c r="U51" s="4">
        <v>30</v>
      </c>
      <c r="V51" s="4">
        <v>0</v>
      </c>
      <c r="W51" s="4">
        <v>0</v>
      </c>
    </row>
    <row r="52" spans="1:23" ht="16.5" customHeight="1">
      <c r="A52" s="5" t="s">
        <v>48</v>
      </c>
      <c r="B52" s="5" t="s">
        <v>51</v>
      </c>
      <c r="C52" s="5"/>
      <c r="D52" s="5"/>
      <c r="E52" s="29"/>
      <c r="F52" s="29"/>
      <c r="G52" s="43"/>
      <c r="H52" s="47" t="s">
        <v>39</v>
      </c>
      <c r="I52" s="43">
        <f t="shared" si="18"/>
        <v>138</v>
      </c>
      <c r="J52" s="37">
        <v>6</v>
      </c>
      <c r="K52" s="37"/>
      <c r="L52" s="4">
        <v>10</v>
      </c>
      <c r="M52" s="43">
        <f t="shared" si="19"/>
        <v>132</v>
      </c>
      <c r="N52" s="4">
        <v>48</v>
      </c>
      <c r="O52" s="4"/>
      <c r="P52" s="34"/>
      <c r="Q52" s="34"/>
      <c r="R52" s="4"/>
      <c r="S52" s="4"/>
      <c r="T52" s="4">
        <v>0</v>
      </c>
      <c r="U52" s="4">
        <v>0</v>
      </c>
      <c r="V52" s="4">
        <v>62</v>
      </c>
      <c r="W52" s="4">
        <v>70</v>
      </c>
    </row>
    <row r="53" spans="1:23" ht="15.75" customHeight="1">
      <c r="A53" s="5" t="s">
        <v>49</v>
      </c>
      <c r="B53" s="5" t="s">
        <v>147</v>
      </c>
      <c r="C53" s="5"/>
      <c r="D53" s="5"/>
      <c r="E53" s="29"/>
      <c r="F53" s="43" t="s">
        <v>38</v>
      </c>
      <c r="G53" s="29"/>
      <c r="H53" s="29"/>
      <c r="I53" s="43">
        <f t="shared" si="18"/>
        <v>82</v>
      </c>
      <c r="J53" s="37"/>
      <c r="K53" s="37"/>
      <c r="L53" s="4">
        <v>6</v>
      </c>
      <c r="M53" s="43">
        <f t="shared" si="19"/>
        <v>82</v>
      </c>
      <c r="N53" s="4">
        <v>50</v>
      </c>
      <c r="O53" s="4"/>
      <c r="P53" s="34"/>
      <c r="Q53" s="34"/>
      <c r="R53" s="4"/>
      <c r="S53" s="4"/>
      <c r="T53" s="4">
        <v>40</v>
      </c>
      <c r="U53" s="4">
        <v>42</v>
      </c>
      <c r="V53" s="4">
        <v>0</v>
      </c>
      <c r="W53" s="4">
        <v>0</v>
      </c>
    </row>
    <row r="54" spans="1:23" ht="16.5" customHeight="1">
      <c r="A54" s="5" t="s">
        <v>50</v>
      </c>
      <c r="B54" s="5" t="s">
        <v>53</v>
      </c>
      <c r="C54" s="5"/>
      <c r="D54" s="5"/>
      <c r="E54" s="47" t="s">
        <v>38</v>
      </c>
      <c r="F54" s="43"/>
      <c r="G54" s="43"/>
      <c r="H54" s="29"/>
      <c r="I54" s="43">
        <f t="shared" si="18"/>
        <v>52</v>
      </c>
      <c r="J54" s="37"/>
      <c r="K54" s="37"/>
      <c r="L54" s="4"/>
      <c r="M54" s="43">
        <f t="shared" si="19"/>
        <v>52</v>
      </c>
      <c r="N54" s="4">
        <v>22</v>
      </c>
      <c r="O54" s="4"/>
      <c r="P54" s="34"/>
      <c r="Q54" s="34"/>
      <c r="R54" s="4"/>
      <c r="S54" s="4"/>
      <c r="T54" s="4">
        <v>52</v>
      </c>
      <c r="U54" s="4">
        <v>0</v>
      </c>
      <c r="V54" s="4">
        <v>0</v>
      </c>
      <c r="W54" s="4">
        <v>0</v>
      </c>
    </row>
    <row r="55" spans="1:23" ht="16.5" customHeight="1">
      <c r="A55" s="46" t="s">
        <v>40</v>
      </c>
      <c r="B55" s="46" t="s">
        <v>183</v>
      </c>
      <c r="C55" s="58" t="s">
        <v>91</v>
      </c>
      <c r="D55" s="59"/>
      <c r="E55" s="59"/>
      <c r="F55" s="59"/>
      <c r="G55" s="59"/>
      <c r="H55" s="60"/>
      <c r="I55" s="17">
        <f>I56+I63+I70</f>
        <v>1654</v>
      </c>
      <c r="J55" s="44">
        <f t="shared" ref="J55:W55" si="20">J56+J63+J70</f>
        <v>36</v>
      </c>
      <c r="K55" s="44">
        <f t="shared" si="20"/>
        <v>0</v>
      </c>
      <c r="L55" s="44">
        <f t="shared" si="20"/>
        <v>84</v>
      </c>
      <c r="M55" s="44">
        <f t="shared" si="20"/>
        <v>1618</v>
      </c>
      <c r="N55" s="44">
        <f t="shared" si="20"/>
        <v>674</v>
      </c>
      <c r="O55" s="44">
        <f t="shared" si="20"/>
        <v>40</v>
      </c>
      <c r="P55" s="44">
        <f t="shared" si="20"/>
        <v>0</v>
      </c>
      <c r="Q55" s="44">
        <f t="shared" si="20"/>
        <v>0</v>
      </c>
      <c r="R55" s="44">
        <f t="shared" si="20"/>
        <v>0</v>
      </c>
      <c r="S55" s="44">
        <f t="shared" si="20"/>
        <v>0</v>
      </c>
      <c r="T55" s="44">
        <f>T56+T63+T70</f>
        <v>176</v>
      </c>
      <c r="U55" s="44">
        <f t="shared" si="20"/>
        <v>544</v>
      </c>
      <c r="V55" s="44">
        <f t="shared" si="20"/>
        <v>504</v>
      </c>
      <c r="W55" s="44">
        <f t="shared" si="20"/>
        <v>394</v>
      </c>
    </row>
    <row r="56" spans="1:23" ht="16.5" customHeight="1">
      <c r="A56" s="10" t="s">
        <v>55</v>
      </c>
      <c r="B56" s="10" t="s">
        <v>148</v>
      </c>
      <c r="C56" s="61" t="s">
        <v>152</v>
      </c>
      <c r="D56" s="62"/>
      <c r="E56" s="62"/>
      <c r="F56" s="62"/>
      <c r="G56" s="62"/>
      <c r="H56" s="63"/>
      <c r="I56" s="11">
        <f>SUM(I57:I62)</f>
        <v>424</v>
      </c>
      <c r="J56" s="45">
        <f>SUM(J57:J62)</f>
        <v>12</v>
      </c>
      <c r="K56" s="38"/>
      <c r="L56" s="11">
        <f t="shared" ref="L56:W56" si="21">SUM(L57:L62)</f>
        <v>22</v>
      </c>
      <c r="M56" s="11">
        <f>SUM(M57:M62)</f>
        <v>412</v>
      </c>
      <c r="N56" s="11">
        <f t="shared" si="21"/>
        <v>216</v>
      </c>
      <c r="O56" s="11">
        <f t="shared" si="21"/>
        <v>20</v>
      </c>
      <c r="P56" s="32">
        <f t="shared" ref="P56:Q56" si="22">SUM(P57:P62)</f>
        <v>0</v>
      </c>
      <c r="Q56" s="32">
        <f t="shared" si="22"/>
        <v>0</v>
      </c>
      <c r="R56" s="11">
        <f t="shared" si="21"/>
        <v>0</v>
      </c>
      <c r="S56" s="11">
        <f t="shared" si="21"/>
        <v>0</v>
      </c>
      <c r="T56" s="11">
        <f>SUM(T57:T62)</f>
        <v>176</v>
      </c>
      <c r="U56" s="11">
        <f>SUM(U57:U62)</f>
        <v>236</v>
      </c>
      <c r="V56" s="11">
        <f t="shared" si="21"/>
        <v>0</v>
      </c>
      <c r="W56" s="11">
        <f t="shared" si="21"/>
        <v>0</v>
      </c>
    </row>
    <row r="57" spans="1:23" ht="15" customHeight="1">
      <c r="A57" s="30" t="s">
        <v>57</v>
      </c>
      <c r="B57" s="30" t="s">
        <v>149</v>
      </c>
      <c r="C57" s="18"/>
      <c r="D57" s="18"/>
      <c r="E57" s="19" t="s">
        <v>38</v>
      </c>
      <c r="F57" s="19"/>
      <c r="G57" s="21"/>
      <c r="H57" s="19"/>
      <c r="I57" s="19">
        <f>J57+K57+M57</f>
        <v>98</v>
      </c>
      <c r="J57" s="19"/>
      <c r="K57" s="19"/>
      <c r="L57" s="19">
        <v>4</v>
      </c>
      <c r="M57" s="19">
        <f>T57+U57+V57+W57</f>
        <v>98</v>
      </c>
      <c r="N57" s="19">
        <v>48</v>
      </c>
      <c r="O57" s="19"/>
      <c r="P57" s="19"/>
      <c r="Q57" s="19"/>
      <c r="R57" s="19"/>
      <c r="S57" s="19"/>
      <c r="T57" s="19">
        <v>98</v>
      </c>
      <c r="U57" s="19">
        <v>0</v>
      </c>
      <c r="V57" s="19">
        <v>0</v>
      </c>
      <c r="W57" s="19">
        <v>0</v>
      </c>
    </row>
    <row r="58" spans="1:23" ht="15" customHeight="1">
      <c r="A58" s="5" t="s">
        <v>59</v>
      </c>
      <c r="B58" s="5" t="s">
        <v>150</v>
      </c>
      <c r="C58" s="5"/>
      <c r="D58" s="5"/>
      <c r="E58" s="5"/>
      <c r="F58" s="43" t="s">
        <v>39</v>
      </c>
      <c r="G58" s="29"/>
      <c r="H58" s="29"/>
      <c r="I58" s="19">
        <f t="shared" ref="I58:I61" si="23">J58+K58+M58</f>
        <v>116</v>
      </c>
      <c r="J58" s="37">
        <v>6</v>
      </c>
      <c r="K58" s="37"/>
      <c r="L58" s="4">
        <v>6</v>
      </c>
      <c r="M58" s="19">
        <f t="shared" ref="M58:M60" si="24">T58+U58+V58+W58</f>
        <v>110</v>
      </c>
      <c r="N58" s="4">
        <v>48</v>
      </c>
      <c r="O58" s="43">
        <v>20</v>
      </c>
      <c r="P58" s="34"/>
      <c r="Q58" s="34"/>
      <c r="R58" s="4"/>
      <c r="S58" s="4"/>
      <c r="T58" s="4">
        <v>48</v>
      </c>
      <c r="U58" s="4">
        <v>62</v>
      </c>
      <c r="V58" s="4">
        <v>0</v>
      </c>
      <c r="W58" s="4">
        <v>0</v>
      </c>
    </row>
    <row r="59" spans="1:23" ht="15" customHeight="1">
      <c r="A59" s="5" t="s">
        <v>151</v>
      </c>
      <c r="B59" s="5" t="s">
        <v>52</v>
      </c>
      <c r="C59" s="5"/>
      <c r="D59" s="5"/>
      <c r="E59" s="5"/>
      <c r="F59" s="43" t="s">
        <v>38</v>
      </c>
      <c r="G59" s="43"/>
      <c r="H59" s="43"/>
      <c r="I59" s="19">
        <f t="shared" si="23"/>
        <v>96</v>
      </c>
      <c r="J59" s="43"/>
      <c r="K59" s="43"/>
      <c r="L59" s="43">
        <v>12</v>
      </c>
      <c r="M59" s="19">
        <f t="shared" ref="M59" si="25">T59+U59+V59+W59</f>
        <v>96</v>
      </c>
      <c r="N59" s="43">
        <v>48</v>
      </c>
      <c r="O59" s="43"/>
      <c r="P59" s="43"/>
      <c r="Q59" s="43"/>
      <c r="R59" s="43"/>
      <c r="S59" s="43"/>
      <c r="T59" s="43">
        <v>30</v>
      </c>
      <c r="U59" s="43">
        <v>66</v>
      </c>
      <c r="V59" s="43">
        <v>0</v>
      </c>
      <c r="W59" s="43">
        <v>0</v>
      </c>
    </row>
    <row r="60" spans="1:23" ht="15" customHeight="1">
      <c r="A60" s="5" t="s">
        <v>60</v>
      </c>
      <c r="B60" s="5" t="s">
        <v>61</v>
      </c>
      <c r="C60" s="5"/>
      <c r="D60" s="5"/>
      <c r="E60" s="5"/>
      <c r="F60" s="43" t="s">
        <v>38</v>
      </c>
      <c r="G60" s="29"/>
      <c r="H60" s="29"/>
      <c r="I60" s="19">
        <f t="shared" si="23"/>
        <v>36</v>
      </c>
      <c r="J60" s="37"/>
      <c r="K60" s="37"/>
      <c r="L60" s="4"/>
      <c r="M60" s="19">
        <f t="shared" si="24"/>
        <v>36</v>
      </c>
      <c r="N60" s="4">
        <v>36</v>
      </c>
      <c r="O60" s="6"/>
      <c r="P60" s="34"/>
      <c r="Q60" s="34"/>
      <c r="R60" s="4"/>
      <c r="S60" s="4"/>
      <c r="T60" s="4">
        <v>0</v>
      </c>
      <c r="U60" s="4">
        <v>36</v>
      </c>
      <c r="V60" s="4">
        <v>0</v>
      </c>
      <c r="W60" s="4">
        <v>0</v>
      </c>
    </row>
    <row r="61" spans="1:23" ht="16.5" customHeight="1">
      <c r="A61" s="5" t="s">
        <v>62</v>
      </c>
      <c r="B61" s="5" t="s">
        <v>63</v>
      </c>
      <c r="C61" s="52"/>
      <c r="D61" s="52"/>
      <c r="E61" s="52"/>
      <c r="F61" s="53" t="s">
        <v>38</v>
      </c>
      <c r="G61" s="53"/>
      <c r="H61" s="53"/>
      <c r="I61" s="19">
        <f t="shared" si="23"/>
        <v>72</v>
      </c>
      <c r="J61" s="43"/>
      <c r="K61" s="43"/>
      <c r="L61" s="43"/>
      <c r="M61" s="19">
        <f t="shared" ref="M61" si="26">T61+U61+V61+W61</f>
        <v>72</v>
      </c>
      <c r="N61" s="43">
        <v>36</v>
      </c>
      <c r="O61" s="41"/>
      <c r="P61" s="43"/>
      <c r="Q61" s="43"/>
      <c r="R61" s="43"/>
      <c r="S61" s="43"/>
      <c r="T61" s="43">
        <v>0</v>
      </c>
      <c r="U61" s="43">
        <v>72</v>
      </c>
      <c r="V61" s="43">
        <v>0</v>
      </c>
      <c r="W61" s="43">
        <v>0</v>
      </c>
    </row>
    <row r="62" spans="1:23" ht="13.5" customHeight="1">
      <c r="A62" s="5"/>
      <c r="B62" s="48" t="s">
        <v>153</v>
      </c>
      <c r="C62" s="48"/>
      <c r="D62" s="49"/>
      <c r="E62" s="49"/>
      <c r="F62" s="50" t="s">
        <v>154</v>
      </c>
      <c r="G62" s="49"/>
      <c r="H62" s="51"/>
      <c r="I62" s="19">
        <f t="shared" ref="I62" si="27">J62+K62+L62+M62</f>
        <v>6</v>
      </c>
      <c r="J62" s="37">
        <v>6</v>
      </c>
      <c r="K62" s="119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1"/>
    </row>
    <row r="63" spans="1:23" ht="18.75" customHeight="1">
      <c r="A63" s="10" t="s">
        <v>64</v>
      </c>
      <c r="B63" s="10" t="s">
        <v>155</v>
      </c>
      <c r="C63" s="64" t="s">
        <v>152</v>
      </c>
      <c r="D63" s="65"/>
      <c r="E63" s="65"/>
      <c r="F63" s="65"/>
      <c r="G63" s="65"/>
      <c r="H63" s="66"/>
      <c r="I63" s="11">
        <f>SUM(I64:I69)</f>
        <v>370</v>
      </c>
      <c r="J63" s="45">
        <f t="shared" ref="J63:W63" si="28">SUM(J64:J69)</f>
        <v>12</v>
      </c>
      <c r="K63" s="45">
        <f t="shared" si="28"/>
        <v>0</v>
      </c>
      <c r="L63" s="45">
        <f t="shared" si="28"/>
        <v>16</v>
      </c>
      <c r="M63" s="45">
        <f t="shared" si="28"/>
        <v>358</v>
      </c>
      <c r="N63" s="45">
        <f t="shared" si="28"/>
        <v>180</v>
      </c>
      <c r="O63" s="45">
        <f t="shared" si="28"/>
        <v>0</v>
      </c>
      <c r="P63" s="45">
        <f t="shared" si="28"/>
        <v>0</v>
      </c>
      <c r="Q63" s="45">
        <f t="shared" si="28"/>
        <v>0</v>
      </c>
      <c r="R63" s="45">
        <f t="shared" si="28"/>
        <v>0</v>
      </c>
      <c r="S63" s="45">
        <f t="shared" si="28"/>
        <v>0</v>
      </c>
      <c r="T63" s="45">
        <f t="shared" si="28"/>
        <v>0</v>
      </c>
      <c r="U63" s="45">
        <f t="shared" si="28"/>
        <v>126</v>
      </c>
      <c r="V63" s="45">
        <f t="shared" si="28"/>
        <v>232</v>
      </c>
      <c r="W63" s="45">
        <f t="shared" si="28"/>
        <v>0</v>
      </c>
    </row>
    <row r="64" spans="1:23" ht="15.75" customHeight="1">
      <c r="A64" s="5" t="s">
        <v>65</v>
      </c>
      <c r="B64" s="5" t="s">
        <v>156</v>
      </c>
      <c r="C64" s="7"/>
      <c r="D64" s="7"/>
      <c r="E64" s="7"/>
      <c r="F64" s="47"/>
      <c r="G64" s="47" t="s">
        <v>38</v>
      </c>
      <c r="H64" s="4"/>
      <c r="I64" s="4">
        <f>J64+K64+M64</f>
        <v>82</v>
      </c>
      <c r="J64" s="37"/>
      <c r="K64" s="37"/>
      <c r="L64" s="4">
        <v>6</v>
      </c>
      <c r="M64" s="4">
        <f>T64+U64+V64+W64</f>
        <v>82</v>
      </c>
      <c r="N64" s="4">
        <v>24</v>
      </c>
      <c r="O64" s="6"/>
      <c r="P64" s="34"/>
      <c r="Q64" s="34"/>
      <c r="R64" s="4"/>
      <c r="S64" s="4"/>
      <c r="T64" s="4">
        <v>0</v>
      </c>
      <c r="U64" s="4">
        <v>62</v>
      </c>
      <c r="V64" s="4">
        <v>20</v>
      </c>
      <c r="W64" s="4">
        <v>0</v>
      </c>
    </row>
    <row r="65" spans="1:23" ht="15.75" customHeight="1">
      <c r="A65" s="5" t="s">
        <v>157</v>
      </c>
      <c r="B65" s="5" t="s">
        <v>158</v>
      </c>
      <c r="C65" s="40"/>
      <c r="D65" s="40"/>
      <c r="E65" s="40"/>
      <c r="F65" s="47"/>
      <c r="G65" s="47" t="s">
        <v>38</v>
      </c>
      <c r="H65" s="43"/>
      <c r="I65" s="43">
        <f t="shared" ref="I65:I68" si="29">J65+K65+M65</f>
        <v>86</v>
      </c>
      <c r="J65" s="43"/>
      <c r="K65" s="43"/>
      <c r="L65" s="43">
        <v>4</v>
      </c>
      <c r="M65" s="43">
        <f>T65+U65+V65+W65</f>
        <v>86</v>
      </c>
      <c r="N65" s="43">
        <v>24</v>
      </c>
      <c r="O65" s="41"/>
      <c r="P65" s="43"/>
      <c r="Q65" s="43"/>
      <c r="R65" s="43"/>
      <c r="S65" s="43"/>
      <c r="T65" s="43">
        <v>0</v>
      </c>
      <c r="U65" s="43">
        <v>64</v>
      </c>
      <c r="V65" s="43">
        <v>22</v>
      </c>
      <c r="W65" s="43">
        <v>0</v>
      </c>
    </row>
    <row r="66" spans="1:23" ht="15.75" customHeight="1">
      <c r="A66" s="5" t="s">
        <v>159</v>
      </c>
      <c r="B66" s="5" t="s">
        <v>160</v>
      </c>
      <c r="C66" s="40"/>
      <c r="D66" s="40"/>
      <c r="E66" s="40"/>
      <c r="F66" s="40"/>
      <c r="G66" s="43" t="s">
        <v>39</v>
      </c>
      <c r="H66" s="43"/>
      <c r="I66" s="43">
        <f t="shared" si="29"/>
        <v>88</v>
      </c>
      <c r="J66" s="43">
        <v>6</v>
      </c>
      <c r="K66" s="43"/>
      <c r="L66" s="43">
        <v>6</v>
      </c>
      <c r="M66" s="43">
        <f>T66+U66+V66+W66</f>
        <v>82</v>
      </c>
      <c r="N66" s="43">
        <v>24</v>
      </c>
      <c r="O66" s="41"/>
      <c r="P66" s="43"/>
      <c r="Q66" s="43"/>
      <c r="R66" s="43"/>
      <c r="S66" s="43"/>
      <c r="T66" s="43">
        <v>0</v>
      </c>
      <c r="U66" s="43">
        <v>0</v>
      </c>
      <c r="V66" s="43">
        <v>82</v>
      </c>
      <c r="W66" s="43">
        <v>0</v>
      </c>
    </row>
    <row r="67" spans="1:23" ht="16.5" customHeight="1">
      <c r="A67" s="5" t="s">
        <v>66</v>
      </c>
      <c r="B67" s="5" t="s">
        <v>61</v>
      </c>
      <c r="C67" s="5"/>
      <c r="D67" s="5"/>
      <c r="E67" s="5"/>
      <c r="F67" s="5"/>
      <c r="G67" s="47" t="s">
        <v>38</v>
      </c>
      <c r="H67" s="4"/>
      <c r="I67" s="43">
        <f t="shared" si="29"/>
        <v>36</v>
      </c>
      <c r="J67" s="37"/>
      <c r="K67" s="37"/>
      <c r="L67" s="4"/>
      <c r="M67" s="37">
        <f t="shared" ref="M67:M68" si="30">T67+U67+V67+W67</f>
        <v>36</v>
      </c>
      <c r="N67" s="4">
        <v>36</v>
      </c>
      <c r="O67" s="6"/>
      <c r="P67" s="34"/>
      <c r="Q67" s="34"/>
      <c r="R67" s="4"/>
      <c r="S67" s="4"/>
      <c r="T67" s="4">
        <v>0</v>
      </c>
      <c r="U67" s="4">
        <v>0</v>
      </c>
      <c r="V67" s="4">
        <v>36</v>
      </c>
      <c r="W67" s="4">
        <v>0</v>
      </c>
    </row>
    <row r="68" spans="1:23" ht="15" customHeight="1">
      <c r="A68" s="5" t="s">
        <v>67</v>
      </c>
      <c r="B68" s="5" t="s">
        <v>63</v>
      </c>
      <c r="C68" s="5"/>
      <c r="D68" s="5"/>
      <c r="E68" s="5"/>
      <c r="F68" s="5"/>
      <c r="G68" s="47" t="s">
        <v>38</v>
      </c>
      <c r="H68" s="4"/>
      <c r="I68" s="43">
        <f t="shared" si="29"/>
        <v>72</v>
      </c>
      <c r="J68" s="37"/>
      <c r="K68" s="37"/>
      <c r="L68" s="4"/>
      <c r="M68" s="37">
        <f t="shared" si="30"/>
        <v>72</v>
      </c>
      <c r="N68" s="4">
        <v>72</v>
      </c>
      <c r="O68" s="6"/>
      <c r="P68" s="34"/>
      <c r="Q68" s="34"/>
      <c r="R68" s="4"/>
      <c r="S68" s="4"/>
      <c r="T68" s="4">
        <v>0</v>
      </c>
      <c r="U68" s="4">
        <v>0</v>
      </c>
      <c r="V68" s="4">
        <v>72</v>
      </c>
      <c r="W68" s="4">
        <v>0</v>
      </c>
    </row>
    <row r="69" spans="1:23" ht="13.5" customHeight="1">
      <c r="A69" s="5"/>
      <c r="B69" s="48" t="s">
        <v>153</v>
      </c>
      <c r="C69" s="48"/>
      <c r="D69" s="49"/>
      <c r="E69" s="49"/>
      <c r="F69" s="50" t="s">
        <v>154</v>
      </c>
      <c r="G69" s="49"/>
      <c r="H69" s="51"/>
      <c r="I69" s="43">
        <f t="shared" ref="I69" si="31">J69+K69+L69+M69</f>
        <v>6</v>
      </c>
      <c r="J69" s="43">
        <v>6</v>
      </c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1"/>
    </row>
    <row r="70" spans="1:23" ht="27.75" customHeight="1">
      <c r="A70" s="10" t="s">
        <v>161</v>
      </c>
      <c r="B70" s="10" t="s">
        <v>56</v>
      </c>
      <c r="C70" s="64" t="s">
        <v>152</v>
      </c>
      <c r="D70" s="65"/>
      <c r="E70" s="65"/>
      <c r="F70" s="65"/>
      <c r="G70" s="65"/>
      <c r="H70" s="66"/>
      <c r="I70" s="45">
        <f>SUM(I71:I76)</f>
        <v>860</v>
      </c>
      <c r="J70" s="45">
        <f t="shared" ref="J70" si="32">SUM(J71:J76)</f>
        <v>12</v>
      </c>
      <c r="K70" s="45">
        <f t="shared" ref="K70" si="33">SUM(K71:K76)</f>
        <v>0</v>
      </c>
      <c r="L70" s="45">
        <f t="shared" ref="L70" si="34">SUM(L71:L76)</f>
        <v>46</v>
      </c>
      <c r="M70" s="45">
        <f t="shared" ref="M70" si="35">SUM(M71:M76)</f>
        <v>848</v>
      </c>
      <c r="N70" s="45">
        <f t="shared" ref="N70" si="36">SUM(N71:N76)</f>
        <v>278</v>
      </c>
      <c r="O70" s="45">
        <f t="shared" ref="O70" si="37">SUM(O71:O76)</f>
        <v>20</v>
      </c>
      <c r="P70" s="45">
        <f t="shared" ref="P70" si="38">SUM(P71:P76)</f>
        <v>0</v>
      </c>
      <c r="Q70" s="45">
        <f t="shared" ref="Q70" si="39">SUM(Q71:Q76)</f>
        <v>0</v>
      </c>
      <c r="R70" s="45">
        <f t="shared" ref="R70" si="40">SUM(R71:R76)</f>
        <v>0</v>
      </c>
      <c r="S70" s="45">
        <f t="shared" ref="S70" si="41">SUM(S71:S76)</f>
        <v>0</v>
      </c>
      <c r="T70" s="45">
        <f t="shared" ref="T70" si="42">SUM(T71:T76)</f>
        <v>0</v>
      </c>
      <c r="U70" s="45">
        <f t="shared" ref="U70" si="43">SUM(U71:U76)</f>
        <v>182</v>
      </c>
      <c r="V70" s="45">
        <f t="shared" ref="V70" si="44">SUM(V71:V76)</f>
        <v>272</v>
      </c>
      <c r="W70" s="45">
        <f t="shared" ref="W70" si="45">SUM(W71:W76)</f>
        <v>394</v>
      </c>
    </row>
    <row r="71" spans="1:23" ht="15.75" customHeight="1">
      <c r="A71" s="5" t="s">
        <v>162</v>
      </c>
      <c r="B71" s="5" t="s">
        <v>58</v>
      </c>
      <c r="C71" s="40"/>
      <c r="D71" s="40"/>
      <c r="E71" s="40"/>
      <c r="F71" s="40"/>
      <c r="G71" s="43"/>
      <c r="H71" s="47" t="s">
        <v>39</v>
      </c>
      <c r="I71" s="43">
        <f>J71+K71+M71</f>
        <v>254</v>
      </c>
      <c r="J71" s="43">
        <v>6</v>
      </c>
      <c r="K71" s="43"/>
      <c r="L71" s="43">
        <v>20</v>
      </c>
      <c r="M71" s="43">
        <f>T71+U71+V71+W71</f>
        <v>248</v>
      </c>
      <c r="N71" s="43">
        <v>60</v>
      </c>
      <c r="O71" s="43">
        <v>20</v>
      </c>
      <c r="P71" s="43"/>
      <c r="Q71" s="43"/>
      <c r="R71" s="43"/>
      <c r="S71" s="43"/>
      <c r="T71" s="43">
        <v>0</v>
      </c>
      <c r="U71" s="43">
        <v>114</v>
      </c>
      <c r="V71" s="43">
        <v>108</v>
      </c>
      <c r="W71" s="43">
        <v>26</v>
      </c>
    </row>
    <row r="72" spans="1:23" ht="25.5" customHeight="1">
      <c r="A72" s="5" t="s">
        <v>163</v>
      </c>
      <c r="B72" s="5" t="s">
        <v>165</v>
      </c>
      <c r="C72" s="40"/>
      <c r="D72" s="40"/>
      <c r="E72" s="40"/>
      <c r="F72" s="40"/>
      <c r="G72" s="43"/>
      <c r="H72" s="47" t="s">
        <v>38</v>
      </c>
      <c r="I72" s="43">
        <f>J72+K72+M72</f>
        <v>184</v>
      </c>
      <c r="J72" s="43"/>
      <c r="K72" s="43"/>
      <c r="L72" s="43">
        <v>14</v>
      </c>
      <c r="M72" s="43">
        <f>T72+U72+V72+W72</f>
        <v>184</v>
      </c>
      <c r="N72" s="43">
        <v>54</v>
      </c>
      <c r="O72" s="41"/>
      <c r="P72" s="43"/>
      <c r="Q72" s="43"/>
      <c r="R72" s="43"/>
      <c r="S72" s="43"/>
      <c r="T72" s="43">
        <v>0</v>
      </c>
      <c r="U72" s="43">
        <v>0</v>
      </c>
      <c r="V72" s="43">
        <v>104</v>
      </c>
      <c r="W72" s="43">
        <v>80</v>
      </c>
    </row>
    <row r="73" spans="1:23" ht="15.75" customHeight="1">
      <c r="A73" s="5" t="s">
        <v>164</v>
      </c>
      <c r="B73" s="5" t="s">
        <v>166</v>
      </c>
      <c r="C73" s="40"/>
      <c r="D73" s="40"/>
      <c r="E73" s="40"/>
      <c r="F73" s="40"/>
      <c r="G73" s="43"/>
      <c r="H73" s="47" t="s">
        <v>38</v>
      </c>
      <c r="I73" s="43">
        <f t="shared" ref="I73:I75" si="46">J73+K73+M73</f>
        <v>164</v>
      </c>
      <c r="J73" s="43"/>
      <c r="K73" s="43"/>
      <c r="L73" s="43">
        <v>12</v>
      </c>
      <c r="M73" s="43">
        <f>T73+U73+V73+W73</f>
        <v>164</v>
      </c>
      <c r="N73" s="43">
        <v>56</v>
      </c>
      <c r="O73" s="41"/>
      <c r="P73" s="43"/>
      <c r="Q73" s="43"/>
      <c r="R73" s="43"/>
      <c r="S73" s="43"/>
      <c r="T73" s="43">
        <v>0</v>
      </c>
      <c r="U73" s="43">
        <v>68</v>
      </c>
      <c r="V73" s="43">
        <v>60</v>
      </c>
      <c r="W73" s="43">
        <v>36</v>
      </c>
    </row>
    <row r="74" spans="1:23" ht="16.5" customHeight="1">
      <c r="A74" s="5" t="s">
        <v>167</v>
      </c>
      <c r="B74" s="5" t="s">
        <v>61</v>
      </c>
      <c r="C74" s="5"/>
      <c r="D74" s="5"/>
      <c r="E74" s="5"/>
      <c r="F74" s="5"/>
      <c r="G74" s="5"/>
      <c r="H74" s="43" t="s">
        <v>38</v>
      </c>
      <c r="I74" s="43">
        <f t="shared" si="46"/>
        <v>108</v>
      </c>
      <c r="J74" s="43"/>
      <c r="K74" s="43"/>
      <c r="L74" s="43"/>
      <c r="M74" s="43">
        <f t="shared" ref="M74:M75" si="47">T74+U74+V74+W74</f>
        <v>108</v>
      </c>
      <c r="N74" s="43">
        <v>36</v>
      </c>
      <c r="O74" s="41"/>
      <c r="P74" s="43"/>
      <c r="Q74" s="43"/>
      <c r="R74" s="43"/>
      <c r="S74" s="43"/>
      <c r="T74" s="43">
        <v>0</v>
      </c>
      <c r="U74" s="43">
        <v>0</v>
      </c>
      <c r="V74" s="43">
        <v>0</v>
      </c>
      <c r="W74" s="43">
        <v>108</v>
      </c>
    </row>
    <row r="75" spans="1:23" ht="15" customHeight="1">
      <c r="A75" s="5" t="s">
        <v>168</v>
      </c>
      <c r="B75" s="5" t="s">
        <v>63</v>
      </c>
      <c r="C75" s="5"/>
      <c r="D75" s="5"/>
      <c r="E75" s="5"/>
      <c r="F75" s="5"/>
      <c r="G75" s="5"/>
      <c r="H75" s="43" t="s">
        <v>38</v>
      </c>
      <c r="I75" s="43">
        <f t="shared" si="46"/>
        <v>144</v>
      </c>
      <c r="J75" s="43"/>
      <c r="K75" s="43"/>
      <c r="L75" s="43"/>
      <c r="M75" s="43">
        <f t="shared" si="47"/>
        <v>144</v>
      </c>
      <c r="N75" s="43">
        <v>72</v>
      </c>
      <c r="O75" s="41"/>
      <c r="P75" s="43"/>
      <c r="Q75" s="43"/>
      <c r="R75" s="43"/>
      <c r="S75" s="43"/>
      <c r="T75" s="43">
        <v>0</v>
      </c>
      <c r="U75" s="43">
        <v>0</v>
      </c>
      <c r="V75" s="43">
        <v>0</v>
      </c>
      <c r="W75" s="43">
        <v>144</v>
      </c>
    </row>
    <row r="76" spans="1:23" ht="13.5" customHeight="1">
      <c r="A76" s="5"/>
      <c r="B76" s="48" t="s">
        <v>153</v>
      </c>
      <c r="C76" s="48"/>
      <c r="D76" s="49"/>
      <c r="E76" s="49"/>
      <c r="F76" s="50" t="s">
        <v>154</v>
      </c>
      <c r="G76" s="49"/>
      <c r="H76" s="51"/>
      <c r="I76" s="43">
        <f t="shared" ref="I76" si="48">J76+K76+L76+M76</f>
        <v>6</v>
      </c>
      <c r="J76" s="43">
        <v>6</v>
      </c>
      <c r="K76" s="119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1"/>
    </row>
    <row r="77" spans="1:23" ht="17.25" customHeight="1">
      <c r="A77" s="117" t="s">
        <v>92</v>
      </c>
      <c r="B77" s="118"/>
      <c r="C77" s="117" t="s">
        <v>93</v>
      </c>
      <c r="D77" s="122"/>
      <c r="E77" s="122"/>
      <c r="F77" s="122"/>
      <c r="G77" s="122"/>
      <c r="H77" s="118"/>
      <c r="I77" s="9">
        <f>I14+I38+I48+I55</f>
        <v>4068</v>
      </c>
      <c r="J77" s="42">
        <f t="shared" ref="J77:V77" si="49">J14+J38+J48+J55</f>
        <v>90</v>
      </c>
      <c r="K77" s="42">
        <f t="shared" si="49"/>
        <v>0</v>
      </c>
      <c r="L77" s="42">
        <f t="shared" si="49"/>
        <v>132</v>
      </c>
      <c r="M77" s="42">
        <f t="shared" si="49"/>
        <v>3978</v>
      </c>
      <c r="N77" s="42">
        <f t="shared" si="49"/>
        <v>1778</v>
      </c>
      <c r="O77" s="42">
        <f t="shared" si="49"/>
        <v>40</v>
      </c>
      <c r="P77" s="42">
        <f t="shared" si="49"/>
        <v>0</v>
      </c>
      <c r="Q77" s="42">
        <f t="shared" si="49"/>
        <v>0</v>
      </c>
      <c r="R77" s="42">
        <f t="shared" si="49"/>
        <v>612</v>
      </c>
      <c r="S77" s="42">
        <f>S14+S38+S48+S55</f>
        <v>834</v>
      </c>
      <c r="T77" s="42">
        <f t="shared" si="49"/>
        <v>612</v>
      </c>
      <c r="U77" s="42">
        <f t="shared" si="49"/>
        <v>834</v>
      </c>
      <c r="V77" s="42">
        <f t="shared" si="49"/>
        <v>600</v>
      </c>
      <c r="W77" s="42">
        <f>W14+W38+W48+W55</f>
        <v>486</v>
      </c>
    </row>
    <row r="78" spans="1:23" ht="15.75" customHeight="1">
      <c r="A78" s="108" t="s">
        <v>68</v>
      </c>
      <c r="B78" s="108"/>
      <c r="C78" s="111"/>
      <c r="D78" s="112"/>
      <c r="E78" s="112"/>
      <c r="F78" s="112"/>
      <c r="G78" s="112"/>
      <c r="H78" s="113"/>
      <c r="I78" s="20">
        <f>I77-I60-I61-I67-I68-I74-I75</f>
        <v>3600</v>
      </c>
      <c r="J78" s="39">
        <f t="shared" ref="J78:V78" si="50">J77-J60-J61-J67-J68-J74-J75</f>
        <v>90</v>
      </c>
      <c r="K78" s="39">
        <f t="shared" si="50"/>
        <v>0</v>
      </c>
      <c r="L78" s="39">
        <f t="shared" si="50"/>
        <v>132</v>
      </c>
      <c r="M78" s="39">
        <f>M77-M60-M61-M67-M68-M74-M75</f>
        <v>3510</v>
      </c>
      <c r="N78" s="39">
        <f>N77-N60-N61-N67-N68-N74-N75</f>
        <v>1490</v>
      </c>
      <c r="O78" s="39">
        <f t="shared" si="50"/>
        <v>40</v>
      </c>
      <c r="P78" s="39">
        <f t="shared" si="50"/>
        <v>0</v>
      </c>
      <c r="Q78" s="39">
        <f t="shared" si="50"/>
        <v>0</v>
      </c>
      <c r="R78" s="39">
        <f t="shared" si="50"/>
        <v>612</v>
      </c>
      <c r="S78" s="39">
        <f>S77-S60-S61-S67-S68-S74-S75</f>
        <v>834</v>
      </c>
      <c r="T78" s="39">
        <f t="shared" si="50"/>
        <v>612</v>
      </c>
      <c r="U78" s="39">
        <f t="shared" si="50"/>
        <v>726</v>
      </c>
      <c r="V78" s="39">
        <f t="shared" si="50"/>
        <v>492</v>
      </c>
      <c r="W78" s="39">
        <f>W77-W60-W61-W67-W68-W74-W75</f>
        <v>234</v>
      </c>
    </row>
    <row r="79" spans="1:23" ht="15" customHeight="1">
      <c r="A79" s="7" t="s">
        <v>69</v>
      </c>
      <c r="B79" s="7" t="s">
        <v>61</v>
      </c>
      <c r="C79" s="114"/>
      <c r="D79" s="115"/>
      <c r="E79" s="115"/>
      <c r="F79" s="115"/>
      <c r="G79" s="115"/>
      <c r="H79" s="116"/>
      <c r="I79" s="21">
        <f>I60+I67+I74</f>
        <v>180</v>
      </c>
      <c r="J79" s="35"/>
      <c r="K79" s="35"/>
      <c r="L79" s="6"/>
      <c r="M79" s="6">
        <f>M60+M67+M74</f>
        <v>180</v>
      </c>
      <c r="N79" s="6"/>
      <c r="O79" s="6"/>
      <c r="P79" s="31"/>
      <c r="Q79" s="31"/>
      <c r="R79" s="6"/>
      <c r="S79" s="6"/>
      <c r="T79" s="6"/>
      <c r="U79" s="6">
        <f>U60+U67+U74</f>
        <v>36</v>
      </c>
      <c r="V79" s="41">
        <f>V60+V67+V74</f>
        <v>36</v>
      </c>
      <c r="W79" s="41">
        <f>W60+W67+W74</f>
        <v>108</v>
      </c>
    </row>
    <row r="80" spans="1:23" ht="15" customHeight="1">
      <c r="A80" s="7" t="s">
        <v>70</v>
      </c>
      <c r="B80" s="7" t="s">
        <v>71</v>
      </c>
      <c r="C80" s="114"/>
      <c r="D80" s="115"/>
      <c r="E80" s="115"/>
      <c r="F80" s="115"/>
      <c r="G80" s="115"/>
      <c r="H80" s="116"/>
      <c r="I80" s="21">
        <f>I61+I68+I75</f>
        <v>288</v>
      </c>
      <c r="J80" s="35"/>
      <c r="K80" s="35"/>
      <c r="L80" s="6"/>
      <c r="M80" s="6">
        <f>M61+M68+M75</f>
        <v>288</v>
      </c>
      <c r="N80" s="6"/>
      <c r="O80" s="6"/>
      <c r="P80" s="31"/>
      <c r="Q80" s="31"/>
      <c r="R80" s="6"/>
      <c r="S80" s="6"/>
      <c r="T80" s="6"/>
      <c r="U80" s="6">
        <f>U61+U68+U75</f>
        <v>72</v>
      </c>
      <c r="V80" s="41">
        <f>V61+V68+V75</f>
        <v>72</v>
      </c>
      <c r="W80" s="41">
        <f t="shared" ref="W80" si="51">W61+W68+W75</f>
        <v>144</v>
      </c>
    </row>
    <row r="81" spans="1:23" ht="15" customHeight="1">
      <c r="A81" s="7" t="s">
        <v>72</v>
      </c>
      <c r="B81" s="7" t="s">
        <v>73</v>
      </c>
      <c r="C81" s="114"/>
      <c r="D81" s="115"/>
      <c r="E81" s="115"/>
      <c r="F81" s="115"/>
      <c r="G81" s="115"/>
      <c r="H81" s="116"/>
      <c r="I81" s="21">
        <v>90</v>
      </c>
      <c r="J81" s="35"/>
      <c r="K81" s="35"/>
      <c r="L81" s="6"/>
      <c r="M81" s="6">
        <v>90</v>
      </c>
      <c r="N81" s="6"/>
      <c r="O81" s="6"/>
      <c r="P81" s="31"/>
      <c r="Q81" s="31"/>
      <c r="R81" s="6"/>
      <c r="S81" s="6">
        <v>30</v>
      </c>
      <c r="T81" s="6"/>
      <c r="U81" s="6">
        <v>30</v>
      </c>
      <c r="V81" s="6">
        <v>12</v>
      </c>
      <c r="W81" s="6">
        <v>18</v>
      </c>
    </row>
    <row r="82" spans="1:23" ht="15" customHeight="1">
      <c r="A82" s="7" t="s">
        <v>74</v>
      </c>
      <c r="B82" s="7" t="s">
        <v>75</v>
      </c>
      <c r="C82" s="114"/>
      <c r="D82" s="115"/>
      <c r="E82" s="115"/>
      <c r="F82" s="115"/>
      <c r="G82" s="115"/>
      <c r="H82" s="116"/>
      <c r="I82" s="21">
        <v>144</v>
      </c>
      <c r="J82" s="35"/>
      <c r="K82" s="35"/>
      <c r="L82" s="6"/>
      <c r="M82" s="6">
        <v>144</v>
      </c>
      <c r="N82" s="6"/>
      <c r="O82" s="6"/>
      <c r="P82" s="31"/>
      <c r="Q82" s="31"/>
      <c r="R82" s="6"/>
      <c r="S82" s="6"/>
      <c r="T82" s="6"/>
      <c r="U82" s="6"/>
      <c r="V82" s="6"/>
      <c r="W82" s="6">
        <v>144</v>
      </c>
    </row>
    <row r="83" spans="1:23" ht="15" customHeight="1">
      <c r="A83" s="7" t="s">
        <v>76</v>
      </c>
      <c r="B83" s="7" t="s">
        <v>77</v>
      </c>
      <c r="C83" s="114"/>
      <c r="D83" s="115"/>
      <c r="E83" s="115"/>
      <c r="F83" s="115"/>
      <c r="G83" s="115"/>
      <c r="H83" s="116"/>
      <c r="I83" s="21">
        <v>216</v>
      </c>
      <c r="J83" s="35"/>
      <c r="K83" s="35"/>
      <c r="L83" s="6"/>
      <c r="M83" s="6">
        <v>216</v>
      </c>
      <c r="N83" s="6"/>
      <c r="O83" s="6"/>
      <c r="P83" s="31"/>
      <c r="Q83" s="31"/>
      <c r="R83" s="6"/>
      <c r="S83" s="6"/>
      <c r="T83" s="6"/>
      <c r="U83" s="6"/>
      <c r="V83" s="6"/>
      <c r="W83" s="6">
        <v>216</v>
      </c>
    </row>
    <row r="84" spans="1:23">
      <c r="A84" s="109"/>
      <c r="B84" s="110" t="s">
        <v>78</v>
      </c>
      <c r="C84" s="110"/>
      <c r="D84" s="110"/>
      <c r="E84" s="110"/>
      <c r="F84" s="110"/>
      <c r="G84" s="110"/>
      <c r="H84" s="110"/>
      <c r="I84" s="68">
        <f>I78+I79+I80+I82+I83</f>
        <v>4428</v>
      </c>
      <c r="J84" s="68">
        <f t="shared" ref="J84:K84" si="52">J78+J79+J80+J81+J82+J83</f>
        <v>90</v>
      </c>
      <c r="K84" s="68">
        <f t="shared" si="52"/>
        <v>0</v>
      </c>
      <c r="L84" s="68">
        <f t="shared" ref="L84:O84" si="53">L78+L79+L80+L81+L82+L83</f>
        <v>132</v>
      </c>
      <c r="M84" s="68">
        <f>M78+M79+M80+M81+M82+M83</f>
        <v>4428</v>
      </c>
      <c r="N84" s="68">
        <f t="shared" si="53"/>
        <v>1490</v>
      </c>
      <c r="O84" s="68">
        <f t="shared" si="53"/>
        <v>40</v>
      </c>
      <c r="P84" s="68">
        <f t="shared" ref="P84:Q84" si="54">P78+P79+P80+P81+P82+P83</f>
        <v>0</v>
      </c>
      <c r="Q84" s="68">
        <f t="shared" si="54"/>
        <v>0</v>
      </c>
      <c r="R84" s="68">
        <f>R78+R79+R80+R81+R82+R83</f>
        <v>612</v>
      </c>
      <c r="S84" s="68">
        <f>S78+S79+S80+S81+S82+S83</f>
        <v>864</v>
      </c>
      <c r="T84" s="68">
        <f t="shared" ref="T84" si="55">T78+T79+T80+T81+T82+T83</f>
        <v>612</v>
      </c>
      <c r="U84" s="68">
        <f>U78+U79+U80+U81+U82+U83</f>
        <v>864</v>
      </c>
      <c r="V84" s="68">
        <f>V78+V79+V80+V81+V82+V83</f>
        <v>612</v>
      </c>
      <c r="W84" s="68">
        <f>W78+W79+W80+W81+W82+W83</f>
        <v>864</v>
      </c>
    </row>
    <row r="85" spans="1:23" ht="4.5" customHeight="1" thickBot="1">
      <c r="A85" s="109"/>
      <c r="B85" s="110"/>
      <c r="C85" s="110"/>
      <c r="D85" s="110"/>
      <c r="E85" s="110"/>
      <c r="F85" s="110"/>
      <c r="G85" s="110"/>
      <c r="H85" s="110"/>
      <c r="I85" s="75"/>
      <c r="J85" s="75"/>
      <c r="K85" s="75"/>
      <c r="L85" s="75"/>
      <c r="M85" s="75"/>
      <c r="N85" s="75"/>
      <c r="O85" s="75"/>
      <c r="P85" s="75"/>
      <c r="Q85" s="75"/>
      <c r="R85" s="69"/>
      <c r="S85" s="69"/>
      <c r="T85" s="69"/>
      <c r="U85" s="69"/>
      <c r="V85" s="69"/>
      <c r="W85" s="69"/>
    </row>
    <row r="86" spans="1:23" ht="18" customHeight="1">
      <c r="A86" s="70" t="s">
        <v>117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2"/>
      <c r="M86" s="81" t="s">
        <v>94</v>
      </c>
      <c r="N86" s="87" t="s">
        <v>81</v>
      </c>
      <c r="O86" s="88"/>
      <c r="P86" s="91">
        <v>612</v>
      </c>
      <c r="Q86" s="91">
        <v>612</v>
      </c>
      <c r="R86" s="73">
        <f>R78</f>
        <v>612</v>
      </c>
      <c r="S86" s="73">
        <f t="shared" ref="S86:W86" si="56">S78</f>
        <v>834</v>
      </c>
      <c r="T86" s="73">
        <f t="shared" si="56"/>
        <v>612</v>
      </c>
      <c r="U86" s="73">
        <f t="shared" si="56"/>
        <v>726</v>
      </c>
      <c r="V86" s="73">
        <f t="shared" si="56"/>
        <v>492</v>
      </c>
      <c r="W86" s="73">
        <f t="shared" si="56"/>
        <v>234</v>
      </c>
    </row>
    <row r="87" spans="1:23" ht="4.5" customHeight="1" thickBot="1">
      <c r="A87" s="70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2"/>
      <c r="M87" s="82"/>
      <c r="N87" s="89"/>
      <c r="O87" s="90"/>
      <c r="P87" s="74"/>
      <c r="Q87" s="74"/>
      <c r="R87" s="74"/>
      <c r="S87" s="74"/>
      <c r="T87" s="74"/>
      <c r="U87" s="74"/>
      <c r="V87" s="74"/>
      <c r="W87" s="74"/>
    </row>
    <row r="88" spans="1:23" ht="16.5" customHeight="1" thickBot="1">
      <c r="A88" s="70" t="s">
        <v>79</v>
      </c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2"/>
      <c r="M88" s="82"/>
      <c r="N88" s="76" t="s">
        <v>82</v>
      </c>
      <c r="O88" s="77"/>
      <c r="P88" s="1"/>
      <c r="Q88" s="1"/>
      <c r="R88" s="1"/>
      <c r="S88" s="1"/>
      <c r="T88" s="1"/>
      <c r="U88" s="1">
        <f>U79</f>
        <v>36</v>
      </c>
      <c r="V88" s="1">
        <f t="shared" ref="V88:W88" si="57">V79</f>
        <v>36</v>
      </c>
      <c r="W88" s="1">
        <f t="shared" si="57"/>
        <v>108</v>
      </c>
    </row>
    <row r="89" spans="1:23" ht="24" customHeight="1" thickBot="1">
      <c r="A89" s="70" t="s">
        <v>80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2"/>
      <c r="M89" s="82"/>
      <c r="N89" s="76" t="s">
        <v>83</v>
      </c>
      <c r="O89" s="77"/>
      <c r="P89" s="1"/>
      <c r="Q89" s="1"/>
      <c r="R89" s="1"/>
      <c r="S89" s="1"/>
      <c r="T89" s="1"/>
      <c r="U89" s="1">
        <f>U80</f>
        <v>72</v>
      </c>
      <c r="V89" s="1">
        <f t="shared" ref="V89:W89" si="58">V80</f>
        <v>72</v>
      </c>
      <c r="W89" s="1">
        <f t="shared" si="58"/>
        <v>144</v>
      </c>
    </row>
    <row r="90" spans="1:23" ht="24" customHeight="1" thickBot="1">
      <c r="A90" s="78" t="s">
        <v>169</v>
      </c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80"/>
      <c r="M90" s="82"/>
      <c r="N90" s="76" t="s">
        <v>84</v>
      </c>
      <c r="O90" s="77"/>
      <c r="P90" s="1"/>
      <c r="Q90" s="1"/>
      <c r="R90" s="1"/>
      <c r="S90" s="1"/>
      <c r="T90" s="1"/>
      <c r="U90" s="1"/>
      <c r="V90" s="1"/>
      <c r="W90" s="1">
        <v>144</v>
      </c>
    </row>
    <row r="91" spans="1:23" ht="14.25" customHeight="1" thickBot="1">
      <c r="A91" s="78" t="s">
        <v>185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80"/>
      <c r="M91" s="82"/>
      <c r="N91" s="76" t="s">
        <v>85</v>
      </c>
      <c r="O91" s="77"/>
      <c r="P91" s="2" t="s">
        <v>86</v>
      </c>
      <c r="Q91" s="2" t="s">
        <v>86</v>
      </c>
      <c r="R91" s="2" t="s">
        <v>86</v>
      </c>
      <c r="S91" s="2">
        <v>6</v>
      </c>
      <c r="T91" s="2"/>
      <c r="U91" s="2">
        <v>5</v>
      </c>
      <c r="V91" s="2">
        <v>2</v>
      </c>
      <c r="W91" s="2">
        <v>3</v>
      </c>
    </row>
    <row r="92" spans="1:23" ht="17.25" customHeight="1" thickBot="1">
      <c r="A92" s="78" t="s">
        <v>184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80"/>
      <c r="M92" s="82"/>
      <c r="N92" s="76" t="s">
        <v>87</v>
      </c>
      <c r="O92" s="77"/>
      <c r="P92" s="2">
        <v>3</v>
      </c>
      <c r="Q92" s="2">
        <v>3</v>
      </c>
      <c r="R92" s="2">
        <v>3</v>
      </c>
      <c r="S92" s="3">
        <v>9</v>
      </c>
      <c r="T92" s="2">
        <v>5</v>
      </c>
      <c r="U92" s="2">
        <v>7</v>
      </c>
      <c r="V92" s="2">
        <v>4</v>
      </c>
      <c r="W92" s="2">
        <v>5</v>
      </c>
    </row>
    <row r="93" spans="1:23" ht="15.75" thickBot="1">
      <c r="A93" s="84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6"/>
      <c r="M93" s="83"/>
      <c r="N93" s="76" t="s">
        <v>88</v>
      </c>
      <c r="O93" s="77"/>
      <c r="P93" s="2">
        <v>1</v>
      </c>
      <c r="Q93" s="2">
        <v>1</v>
      </c>
      <c r="R93" s="2">
        <v>1</v>
      </c>
      <c r="S93" s="2" t="s">
        <v>86</v>
      </c>
      <c r="T93" s="2">
        <v>1</v>
      </c>
      <c r="U93" s="2" t="s">
        <v>86</v>
      </c>
      <c r="V93" s="2">
        <v>1</v>
      </c>
      <c r="W93" s="2" t="s">
        <v>86</v>
      </c>
    </row>
  </sheetData>
  <sheetProtection password="CF66" sheet="1" formatCells="0" formatColumns="0" formatRows="0" insertColumns="0" insertRows="0" insertHyperlinks="0" deleteColumns="0" deleteRows="0" sort="0" autoFilter="0" pivotTables="0"/>
  <mergeCells count="87">
    <mergeCell ref="A77:B77"/>
    <mergeCell ref="K62:W62"/>
    <mergeCell ref="K69:W69"/>
    <mergeCell ref="C70:H70"/>
    <mergeCell ref="K76:W76"/>
    <mergeCell ref="C77:H77"/>
    <mergeCell ref="A78:B78"/>
    <mergeCell ref="A84:A85"/>
    <mergeCell ref="J84:J85"/>
    <mergeCell ref="L84:L85"/>
    <mergeCell ref="M84:M85"/>
    <mergeCell ref="K84:K85"/>
    <mergeCell ref="B84:H85"/>
    <mergeCell ref="I84:I85"/>
    <mergeCell ref="C78:H78"/>
    <mergeCell ref="C79:H79"/>
    <mergeCell ref="C80:H80"/>
    <mergeCell ref="C81:H81"/>
    <mergeCell ref="C82:H82"/>
    <mergeCell ref="C83:H83"/>
    <mergeCell ref="A1:W1"/>
    <mergeCell ref="C2:H11"/>
    <mergeCell ref="C12:H12"/>
    <mergeCell ref="C13:H13"/>
    <mergeCell ref="C14:H14"/>
    <mergeCell ref="A2:A11"/>
    <mergeCell ref="B2:B11"/>
    <mergeCell ref="I2:O3"/>
    <mergeCell ref="R2:W2"/>
    <mergeCell ref="R3:W3"/>
    <mergeCell ref="T4:U4"/>
    <mergeCell ref="V4:W4"/>
    <mergeCell ref="M5:M11"/>
    <mergeCell ref="N5:O6"/>
    <mergeCell ref="N7:N11"/>
    <mergeCell ref="O7:O11"/>
    <mergeCell ref="R4:S4"/>
    <mergeCell ref="I4:I11"/>
    <mergeCell ref="L4:L11"/>
    <mergeCell ref="M4:O4"/>
    <mergeCell ref="J4:J11"/>
    <mergeCell ref="Q2:Q11"/>
    <mergeCell ref="P2:P11"/>
    <mergeCell ref="K4:K11"/>
    <mergeCell ref="U84:U85"/>
    <mergeCell ref="Q84:Q85"/>
    <mergeCell ref="Q86:Q87"/>
    <mergeCell ref="P84:P85"/>
    <mergeCell ref="P86:P87"/>
    <mergeCell ref="N89:O89"/>
    <mergeCell ref="N90:O90"/>
    <mergeCell ref="N91:O91"/>
    <mergeCell ref="N92:O92"/>
    <mergeCell ref="A90:L90"/>
    <mergeCell ref="A91:L91"/>
    <mergeCell ref="A92:L92"/>
    <mergeCell ref="M86:M93"/>
    <mergeCell ref="A93:L93"/>
    <mergeCell ref="N93:O93"/>
    <mergeCell ref="A89:L89"/>
    <mergeCell ref="N88:O88"/>
    <mergeCell ref="N86:O87"/>
    <mergeCell ref="V84:V85"/>
    <mergeCell ref="W84:W85"/>
    <mergeCell ref="A86:L86"/>
    <mergeCell ref="A87:L87"/>
    <mergeCell ref="A88:L88"/>
    <mergeCell ref="S86:S87"/>
    <mergeCell ref="T86:T87"/>
    <mergeCell ref="U86:U87"/>
    <mergeCell ref="V86:V87"/>
    <mergeCell ref="N84:N85"/>
    <mergeCell ref="O84:O85"/>
    <mergeCell ref="R84:R85"/>
    <mergeCell ref="S84:S85"/>
    <mergeCell ref="T84:T85"/>
    <mergeCell ref="W86:W87"/>
    <mergeCell ref="R86:R87"/>
    <mergeCell ref="C48:H48"/>
    <mergeCell ref="C55:H55"/>
    <mergeCell ref="C56:H56"/>
    <mergeCell ref="C63:H63"/>
    <mergeCell ref="C15:H15"/>
    <mergeCell ref="C38:H38"/>
    <mergeCell ref="C46:H46"/>
    <mergeCell ref="C29:H29"/>
    <mergeCell ref="C33:H33"/>
  </mergeCells>
  <pageMargins left="0.51181102362204722" right="0.31496062992125984" top="0.39370078740157483" bottom="0.15748031496062992" header="0.31496062992125984" footer="0.31496062992125984"/>
  <pageSetup paperSize="9" scale="68" fitToHeight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2024-10-17T10:26:49Z</dcterms:modified>
</cp:coreProperties>
</file>