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490" windowHeight="7065" activeTab="3"/>
  </bookViews>
  <sheets>
    <sheet name="Лист1" sheetId="1" r:id="rId1"/>
    <sheet name="Лист2" sheetId="2" r:id="rId2"/>
    <sheet name="Лист3" sheetId="3" r:id="rId3"/>
    <sheet name="Сварщик 2024г" sheetId="4" r:id="rId4"/>
  </sheets>
  <definedNames>
    <definedName name="_xlnm.Print_Area" localSheetId="3">'Сварщик 2024г'!$A$1:$AH$87</definedName>
  </definedNames>
  <calcPr calcId="125725"/>
</workbook>
</file>

<file path=xl/calcChain.xml><?xml version="1.0" encoding="utf-8"?>
<calcChain xmlns="http://schemas.openxmlformats.org/spreadsheetml/2006/main">
  <c r="V21" i="4"/>
  <c r="R37" l="1"/>
  <c r="V58" l="1"/>
  <c r="Y45"/>
  <c r="AE53"/>
  <c r="AG79"/>
  <c r="AG78"/>
  <c r="AE78"/>
  <c r="AG73"/>
  <c r="AG72"/>
  <c r="AE73"/>
  <c r="AE79" s="1"/>
  <c r="AE72"/>
  <c r="AC73"/>
  <c r="AC72"/>
  <c r="AH45"/>
  <c r="V70"/>
  <c r="R70" s="1"/>
  <c r="V69"/>
  <c r="R69" s="1"/>
  <c r="V68"/>
  <c r="R68" s="1"/>
  <c r="V67"/>
  <c r="R67" s="1"/>
  <c r="R66"/>
  <c r="AL65"/>
  <c r="AK65"/>
  <c r="AJ65"/>
  <c r="AI65"/>
  <c r="AH65"/>
  <c r="AG65"/>
  <c r="AF65"/>
  <c r="AE65"/>
  <c r="AD65"/>
  <c r="AC65"/>
  <c r="AB65"/>
  <c r="AA65"/>
  <c r="Z65"/>
  <c r="X65"/>
  <c r="W65"/>
  <c r="U65"/>
  <c r="T65"/>
  <c r="S65"/>
  <c r="S53"/>
  <c r="S45"/>
  <c r="S16" s="1"/>
  <c r="T45"/>
  <c r="U45"/>
  <c r="W45"/>
  <c r="X45"/>
  <c r="Z45"/>
  <c r="AA45"/>
  <c r="AB45"/>
  <c r="AC45"/>
  <c r="AD45"/>
  <c r="AE45"/>
  <c r="AF45"/>
  <c r="AG45"/>
  <c r="V65" l="1"/>
  <c r="R65"/>
  <c r="AC53"/>
  <c r="V56"/>
  <c r="R56" s="1"/>
  <c r="Z16"/>
  <c r="V30"/>
  <c r="V34" l="1"/>
  <c r="AG59" l="1"/>
  <c r="AI45"/>
  <c r="AJ45"/>
  <c r="AK45"/>
  <c r="AL45"/>
  <c r="V49"/>
  <c r="R49" s="1"/>
  <c r="AG53"/>
  <c r="AG51" s="1"/>
  <c r="T53"/>
  <c r="U53"/>
  <c r="W53"/>
  <c r="X53"/>
  <c r="Y53"/>
  <c r="Y51" s="1"/>
  <c r="Z53"/>
  <c r="AA53"/>
  <c r="AB53"/>
  <c r="AD53"/>
  <c r="AF53"/>
  <c r="AH53"/>
  <c r="S38"/>
  <c r="T38"/>
  <c r="U38"/>
  <c r="W38"/>
  <c r="X38"/>
  <c r="Y38"/>
  <c r="Z38"/>
  <c r="AA38"/>
  <c r="AB38"/>
  <c r="AC38"/>
  <c r="AD38"/>
  <c r="AE38"/>
  <c r="AF38"/>
  <c r="AG38"/>
  <c r="AH38"/>
  <c r="V50"/>
  <c r="R50" s="1"/>
  <c r="V44" l="1"/>
  <c r="R44" s="1"/>
  <c r="R30"/>
  <c r="V29"/>
  <c r="V31"/>
  <c r="W31" s="1"/>
  <c r="T16"/>
  <c r="T15" s="1"/>
  <c r="U16"/>
  <c r="X16"/>
  <c r="Y16"/>
  <c r="AA16"/>
  <c r="AB16"/>
  <c r="AC16"/>
  <c r="AC15" s="1"/>
  <c r="AD16"/>
  <c r="AE16"/>
  <c r="AE15" s="1"/>
  <c r="AF16"/>
  <c r="AG16"/>
  <c r="AG15" s="1"/>
  <c r="AH16"/>
  <c r="V28"/>
  <c r="R75"/>
  <c r="V33"/>
  <c r="R33" s="1"/>
  <c r="V36"/>
  <c r="AJ15"/>
  <c r="AL15"/>
  <c r="AG77" l="1"/>
  <c r="AG71"/>
  <c r="AG76" s="1"/>
  <c r="AC77"/>
  <c r="W16"/>
  <c r="R31"/>
  <c r="R36"/>
  <c r="R29"/>
  <c r="V27" l="1"/>
  <c r="V26"/>
  <c r="V25"/>
  <c r="R25" s="1"/>
  <c r="R27" l="1"/>
  <c r="R26"/>
  <c r="V23"/>
  <c r="V22"/>
  <c r="AI53"/>
  <c r="AJ53"/>
  <c r="AK53"/>
  <c r="AL53"/>
  <c r="V63"/>
  <c r="R63" s="1"/>
  <c r="V64"/>
  <c r="R64" s="1"/>
  <c r="V62"/>
  <c r="R62" s="1"/>
  <c r="V61"/>
  <c r="R61" s="1"/>
  <c r="R58"/>
  <c r="V57"/>
  <c r="R57" s="1"/>
  <c r="V55"/>
  <c r="R55" s="1"/>
  <c r="S52"/>
  <c r="AB15"/>
  <c r="V48"/>
  <c r="R48" s="1"/>
  <c r="V47"/>
  <c r="R47" s="1"/>
  <c r="V42"/>
  <c r="R42" s="1"/>
  <c r="V43"/>
  <c r="R43" s="1"/>
  <c r="V41"/>
  <c r="R41" s="1"/>
  <c r="V40"/>
  <c r="R40" s="1"/>
  <c r="V39"/>
  <c r="R39" s="1"/>
  <c r="R72" l="1"/>
  <c r="R73"/>
  <c r="V45"/>
  <c r="V53"/>
  <c r="V38"/>
  <c r="V59"/>
  <c r="V51" s="1"/>
  <c r="AA15"/>
  <c r="AA77" s="1"/>
  <c r="W15"/>
  <c r="Y15"/>
  <c r="Y71"/>
  <c r="AH15"/>
  <c r="AF15"/>
  <c r="AD15"/>
  <c r="Z15"/>
  <c r="X15"/>
  <c r="U15"/>
  <c r="AE77"/>
  <c r="R23"/>
  <c r="R22"/>
  <c r="R21"/>
  <c r="R16" s="1"/>
  <c r="AK38" l="1"/>
  <c r="Z59" l="1"/>
  <c r="Z51" s="1"/>
  <c r="AI59"/>
  <c r="W59" l="1"/>
  <c r="W51" s="1"/>
  <c r="X59"/>
  <c r="X51" s="1"/>
  <c r="V20"/>
  <c r="V24"/>
  <c r="V19"/>
  <c r="R19" s="1"/>
  <c r="R54"/>
  <c r="R53" s="1"/>
  <c r="R60"/>
  <c r="R59" s="1"/>
  <c r="R51" l="1"/>
  <c r="V16"/>
  <c r="V71" s="1"/>
  <c r="W71"/>
  <c r="X71"/>
  <c r="Z71"/>
  <c r="R45"/>
  <c r="V15" l="1"/>
  <c r="AD59"/>
  <c r="AD51" s="1"/>
  <c r="AD71" s="1"/>
  <c r="AD76" s="1"/>
  <c r="AE59"/>
  <c r="AE51" s="1"/>
  <c r="AE71" s="1"/>
  <c r="AE76" s="1"/>
  <c r="AF59"/>
  <c r="AF51" s="1"/>
  <c r="AF71" s="1"/>
  <c r="AF76" s="1"/>
  <c r="AH59"/>
  <c r="AH51" s="1"/>
  <c r="AH71" s="1"/>
  <c r="AH76" s="1"/>
  <c r="AJ59"/>
  <c r="AK59"/>
  <c r="AL59"/>
  <c r="AL38"/>
  <c r="AI38"/>
  <c r="AJ38"/>
  <c r="AB59"/>
  <c r="AB51" s="1"/>
  <c r="AB71" s="1"/>
  <c r="AB76" s="1"/>
  <c r="S59"/>
  <c r="T59"/>
  <c r="T51" s="1"/>
  <c r="S71" l="1"/>
  <c r="S51"/>
  <c r="S15" s="1"/>
  <c r="AH83"/>
  <c r="AG85" s="1"/>
  <c r="AJ51"/>
  <c r="AJ71" s="1"/>
  <c r="AJ83" s="1"/>
  <c r="AL51"/>
  <c r="AL71" s="1"/>
  <c r="AL83" s="1"/>
  <c r="AD83"/>
  <c r="T71"/>
  <c r="U59"/>
  <c r="S17"/>
  <c r="AK79"/>
  <c r="AI78"/>
  <c r="AK78"/>
  <c r="AC78"/>
  <c r="AC59"/>
  <c r="AC51" s="1"/>
  <c r="AC71" s="1"/>
  <c r="AC76" s="1"/>
  <c r="AA59"/>
  <c r="AA51" s="1"/>
  <c r="AA71" s="1"/>
  <c r="AA76" s="1"/>
  <c r="AI51"/>
  <c r="AK16"/>
  <c r="AK15" s="1"/>
  <c r="AI16"/>
  <c r="AI15" s="1"/>
  <c r="R74" l="1"/>
  <c r="U51"/>
  <c r="U71" s="1"/>
  <c r="AF83"/>
  <c r="AE85" s="1"/>
  <c r="AC85"/>
  <c r="AI77"/>
  <c r="R17"/>
  <c r="R20"/>
  <c r="R34"/>
  <c r="R28"/>
  <c r="R24"/>
  <c r="AK51"/>
  <c r="AK77" s="1"/>
  <c r="AI71"/>
  <c r="AI85" s="1"/>
  <c r="AB83" l="1"/>
  <c r="AA85" s="1"/>
  <c r="AK71"/>
  <c r="AK85" s="1"/>
  <c r="R38" l="1"/>
  <c r="R71" s="1"/>
  <c r="R76" s="1"/>
  <c r="R15" l="1"/>
</calcChain>
</file>

<file path=xl/sharedStrings.xml><?xml version="1.0" encoding="utf-8"?>
<sst xmlns="http://schemas.openxmlformats.org/spreadsheetml/2006/main" count="267" uniqueCount="174">
  <si>
    <t>Индекс</t>
  </si>
  <si>
    <t>Наименование циклов,  дисциплин, профессиональных модулей, МДК, практик</t>
  </si>
  <si>
    <t>Формы промежуточной аттестации</t>
  </si>
  <si>
    <t>Учебная нагрузка обучающихся, час.</t>
  </si>
  <si>
    <t>Всего объем образовательной нагрузки</t>
  </si>
  <si>
    <t>Промежуточная аттестация</t>
  </si>
  <si>
    <t>Самостоятельная учебная работа</t>
  </si>
  <si>
    <t>Работа обучающихся во взаимодействии с преподавателями</t>
  </si>
  <si>
    <t>занятия по дисциплинам и МДК</t>
  </si>
  <si>
    <t>всего занятий</t>
  </si>
  <si>
    <t>в том числе</t>
  </si>
  <si>
    <t>уроков</t>
  </si>
  <si>
    <t>курсовое проектирование</t>
  </si>
  <si>
    <t>учебная и производственная практика</t>
  </si>
  <si>
    <t>Распределение обязательной учебной нагрузки по курсам и семестрам, час. в семестр</t>
  </si>
  <si>
    <t>I курс</t>
  </si>
  <si>
    <t>II курс</t>
  </si>
  <si>
    <t>III курс</t>
  </si>
  <si>
    <t>17 нед.</t>
  </si>
  <si>
    <t>Общеобразовательный цикл</t>
  </si>
  <si>
    <t>Русский язык</t>
  </si>
  <si>
    <t>Литература</t>
  </si>
  <si>
    <t>Иностранный язык</t>
  </si>
  <si>
    <t>Математика</t>
  </si>
  <si>
    <t>ОУД.05</t>
  </si>
  <si>
    <t>История</t>
  </si>
  <si>
    <t>Физическая культура</t>
  </si>
  <si>
    <t>Астрономия</t>
  </si>
  <si>
    <t>География</t>
  </si>
  <si>
    <t>Информатика</t>
  </si>
  <si>
    <t>Иностранный язык в профессиональной деятельности</t>
  </si>
  <si>
    <t>Химия</t>
  </si>
  <si>
    <t>ОП.00</t>
  </si>
  <si>
    <t>Общепрофессиональный  цикл</t>
  </si>
  <si>
    <t>ОП.01</t>
  </si>
  <si>
    <t>ОП.02</t>
  </si>
  <si>
    <t>Безопасность жизнедеятельности</t>
  </si>
  <si>
    <t>Профессиональный  цикл</t>
  </si>
  <si>
    <t>ПМ.01</t>
  </si>
  <si>
    <t>Экзамен по модулю</t>
  </si>
  <si>
    <t>МДК.01.01</t>
  </si>
  <si>
    <t>УП.01</t>
  </si>
  <si>
    <t>Учебная практика</t>
  </si>
  <si>
    <t>ПП.01</t>
  </si>
  <si>
    <t>Производственная практика</t>
  </si>
  <si>
    <t>ПМ.02</t>
  </si>
  <si>
    <t>УП.02</t>
  </si>
  <si>
    <t>ПП.02</t>
  </si>
  <si>
    <t>Всего</t>
  </si>
  <si>
    <t>1 сем.</t>
  </si>
  <si>
    <t>2 сем.</t>
  </si>
  <si>
    <t>3 сем.</t>
  </si>
  <si>
    <t>4 сем.</t>
  </si>
  <si>
    <t>5 сем.</t>
  </si>
  <si>
    <t>6 сем.</t>
  </si>
  <si>
    <t>Консультации</t>
  </si>
  <si>
    <t>лабораторные и практические занятия</t>
  </si>
  <si>
    <t>Физика</t>
  </si>
  <si>
    <t>Биология</t>
  </si>
  <si>
    <t>ПО.00</t>
  </si>
  <si>
    <t>УП</t>
  </si>
  <si>
    <t>ПП</t>
  </si>
  <si>
    <t>ПА</t>
  </si>
  <si>
    <t>ГИА</t>
  </si>
  <si>
    <t>дисциплин и МДК</t>
  </si>
  <si>
    <t>учебной практики</t>
  </si>
  <si>
    <t>экзаменов</t>
  </si>
  <si>
    <t>зачетов</t>
  </si>
  <si>
    <t>Итого</t>
  </si>
  <si>
    <t>производ. практики</t>
  </si>
  <si>
    <t>з</t>
  </si>
  <si>
    <t>дз</t>
  </si>
  <si>
    <t>Э</t>
  </si>
  <si>
    <t xml:space="preserve"> </t>
  </si>
  <si>
    <t>Всего часов</t>
  </si>
  <si>
    <t>в том числе самостоятельных</t>
  </si>
  <si>
    <t>Самостоятельные работы</t>
  </si>
  <si>
    <t>часы без самостоятельных работ</t>
  </si>
  <si>
    <t>МДК.02.01</t>
  </si>
  <si>
    <t>Теоретическое обучение</t>
  </si>
  <si>
    <t>24 нед.</t>
  </si>
  <si>
    <t>24 нед</t>
  </si>
  <si>
    <t>17 нед</t>
  </si>
  <si>
    <t>17 т</t>
  </si>
  <si>
    <t>11 т</t>
  </si>
  <si>
    <t>8 т</t>
  </si>
  <si>
    <t>13 п</t>
  </si>
  <si>
    <t>5п</t>
  </si>
  <si>
    <t>1а</t>
  </si>
  <si>
    <t>ГИА 2</t>
  </si>
  <si>
    <t>Социально-гуманитарный цикл</t>
  </si>
  <si>
    <t>СГ.00</t>
  </si>
  <si>
    <t>СГ.01</t>
  </si>
  <si>
    <t>История России</t>
  </si>
  <si>
    <t>СГ.02</t>
  </si>
  <si>
    <t>СГ.03</t>
  </si>
  <si>
    <t>СГ.04</t>
  </si>
  <si>
    <t>СГ.05</t>
  </si>
  <si>
    <t>Основы бережливого производства</t>
  </si>
  <si>
    <t>СГ.06</t>
  </si>
  <si>
    <t>МДК.02.02</t>
  </si>
  <si>
    <t>Обществознание</t>
  </si>
  <si>
    <t>Обязательные учебные предметы</t>
  </si>
  <si>
    <t>Учебные дисциплины углубленного уровня</t>
  </si>
  <si>
    <t>Индивидуальный проект</t>
  </si>
  <si>
    <t>Дополнительные учебные дисциплины по выбору</t>
  </si>
  <si>
    <t>ДУД.01</t>
  </si>
  <si>
    <t>ДУД.02</t>
  </si>
  <si>
    <t>Государственная итоговая аттестация (демонстрационный экзамен)</t>
  </si>
  <si>
    <t>дифф. зачет</t>
  </si>
  <si>
    <t>Материаловедение</t>
  </si>
  <si>
    <t>ОП.03</t>
  </si>
  <si>
    <t>МДК.01.02</t>
  </si>
  <si>
    <t>ОП.04</t>
  </si>
  <si>
    <t>квЭ</t>
  </si>
  <si>
    <t>23 т</t>
  </si>
  <si>
    <t>Государственная (итоговая) аттестация-  1 неделя                                                                                                                              Выпускная квалификационная работа:</t>
  </si>
  <si>
    <t>1 ГИА</t>
  </si>
  <si>
    <t>кдз</t>
  </si>
  <si>
    <t>ООД.00</t>
  </si>
  <si>
    <t>ООД.01</t>
  </si>
  <si>
    <t>ООД.02</t>
  </si>
  <si>
    <t>ООД.03</t>
  </si>
  <si>
    <t>ООД.04</t>
  </si>
  <si>
    <t>ООД.05</t>
  </si>
  <si>
    <t>ООД.06</t>
  </si>
  <si>
    <t>ООД.07</t>
  </si>
  <si>
    <t>ООД.08</t>
  </si>
  <si>
    <t>ООД.09</t>
  </si>
  <si>
    <t>ООД.10</t>
  </si>
  <si>
    <t>ООД.11</t>
  </si>
  <si>
    <t>ООД.12</t>
  </si>
  <si>
    <t>ООД.13</t>
  </si>
  <si>
    <t>ООД.14</t>
  </si>
  <si>
    <t>Основы безопастности и защиты Родины</t>
  </si>
  <si>
    <t>Основы финансовой грамотности</t>
  </si>
  <si>
    <t>Основы инженерной графики</t>
  </si>
  <si>
    <t>Основы электротехники</t>
  </si>
  <si>
    <t>Допуски и технические измерения</t>
  </si>
  <si>
    <t>Выполнение подготовительных, сборочных операций перед сваркой и контроль сварных соединений</t>
  </si>
  <si>
    <t>Технология производства сварных конструкций</t>
  </si>
  <si>
    <t>Подготовительные и сборочные операции перед сваркой и контроль качества сварных соединений</t>
  </si>
  <si>
    <t>Выполнение ручной дуговой сварки (наплавка, резка) плавящимся покрытым электродом</t>
  </si>
  <si>
    <t>Основы технологии сварки</t>
  </si>
  <si>
    <t>Техника и технология ручной дуговой сварки (наплавки) и резки металлов</t>
  </si>
  <si>
    <t>ПМ.03</t>
  </si>
  <si>
    <t>Выполнение частично механизированной сварки (наплавки) плавлением</t>
  </si>
  <si>
    <t>МДК.03.01</t>
  </si>
  <si>
    <t>Сварочные материалы и оборудование для частично механизированной сварки (наплавки) плавлением</t>
  </si>
  <si>
    <t>МДК.03.02</t>
  </si>
  <si>
    <t>УП.03</t>
  </si>
  <si>
    <t>ПП.03</t>
  </si>
  <si>
    <t xml:space="preserve">3.1. План учебного процесса по профессии 15.01.05 Сварщик ручной и частично механизированной сварки (наплавки) </t>
  </si>
  <si>
    <t>Техника и технология частично механизированной сварки (наплавки) плавлением</t>
  </si>
  <si>
    <t>17п</t>
  </si>
  <si>
    <t>Защита выпускной  квалификационной работы:
Выпускная практическая квалификационная работа  в виде  демонстрационного экзамена с 24.06.26 г. по 30.06.26 г.</t>
  </si>
  <si>
    <t>кдз*</t>
  </si>
  <si>
    <t>По предметам Основы бережливого производства и Основы финансовой грамотности проводится комплексый дифференцированный зачёт</t>
  </si>
  <si>
    <t>*По предметам Основы электротехники и Допуски и технические измерения проводится комплексный дифференцированный зачёт</t>
  </si>
  <si>
    <t>КЭ</t>
  </si>
  <si>
    <t>По предметам МДК 01.01.  и МДК 01.02. предусмотрен комплексный экзамен</t>
  </si>
  <si>
    <t>КЭ*</t>
  </si>
  <si>
    <t>*По предметам МДК 02.01.  и МДК 02.02. предусмотрен комплексный экзамен</t>
  </si>
  <si>
    <t>КЭ**</t>
  </si>
  <si>
    <t>**По предметам МДК 03.01.  и МДК 03.02. предусмотрен комплексный экзамен</t>
  </si>
  <si>
    <t>4 п</t>
  </si>
  <si>
    <t>кдз**</t>
  </si>
  <si>
    <t>**По предметам Основы инженерной графики и Материаловедение проводится комплексный дифференцированный зачёт</t>
  </si>
  <si>
    <t>Консультации - 66 часов.</t>
  </si>
  <si>
    <t>5,5 т</t>
  </si>
  <si>
    <t>12,5 т</t>
  </si>
  <si>
    <t>0,5а</t>
  </si>
  <si>
    <t>Родная Литература /Родной язык</t>
  </si>
  <si>
    <t>Россия - моя история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</si>
</sst>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2"/>
      <color theme="1"/>
      <name val="Times New Roman"/>
      <family val="1"/>
      <charset val="204"/>
    </font>
    <font>
      <b/>
      <sz val="22"/>
      <color theme="3" tint="0.39997558519241921"/>
      <name val="Times New Roman"/>
      <family val="1"/>
      <charset val="204"/>
    </font>
    <font>
      <b/>
      <sz val="22"/>
      <name val="Times New Roman"/>
      <family val="1"/>
      <charset val="204"/>
    </font>
    <font>
      <b/>
      <i/>
      <sz val="22"/>
      <name val="Times New Roman"/>
      <family val="1"/>
      <charset val="204"/>
    </font>
    <font>
      <b/>
      <sz val="22"/>
      <color theme="1"/>
      <name val="Calibri"/>
      <family val="2"/>
      <scheme val="minor"/>
    </font>
    <font>
      <b/>
      <sz val="22"/>
      <color rgb="FF0000FF"/>
      <name val="Times New Roman"/>
      <family val="1"/>
      <charset val="204"/>
    </font>
    <font>
      <b/>
      <sz val="22"/>
      <color rgb="FFFF0000"/>
      <name val="Calibri"/>
      <family val="2"/>
      <scheme val="minor"/>
    </font>
    <font>
      <b/>
      <sz val="22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0" fillId="8" borderId="0" xfId="0" applyFill="1"/>
    <xf numFmtId="0" fontId="5" fillId="3" borderId="16" xfId="0" applyFont="1" applyFill="1" applyBorder="1" applyAlignment="1">
      <alignment horizontal="left" wrapText="1"/>
    </xf>
    <xf numFmtId="0" fontId="5" fillId="0" borderId="16" xfId="0" applyFont="1" applyBorder="1" applyAlignment="1">
      <alignment horizontal="left" wrapText="1"/>
    </xf>
    <xf numFmtId="0" fontId="5" fillId="4" borderId="18" xfId="0" applyFont="1" applyFill="1" applyBorder="1" applyAlignment="1">
      <alignment horizontal="left" vertical="top" wrapText="1"/>
    </xf>
    <xf numFmtId="0" fontId="5" fillId="4" borderId="18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left"/>
    </xf>
    <xf numFmtId="0" fontId="5" fillId="0" borderId="1" xfId="0" applyFont="1" applyBorder="1" applyAlignment="1">
      <alignment horizontal="right"/>
    </xf>
    <xf numFmtId="0" fontId="5" fillId="4" borderId="1" xfId="0" applyFont="1" applyFill="1" applyBorder="1" applyAlignment="1">
      <alignment horizontal="right"/>
    </xf>
    <xf numFmtId="0" fontId="3" fillId="4" borderId="3" xfId="0" applyFont="1" applyFill="1" applyBorder="1" applyAlignment="1">
      <alignment vertical="center" textRotation="90" readingOrder="1"/>
    </xf>
    <xf numFmtId="0" fontId="3" fillId="0" borderId="1" xfId="0" applyFont="1" applyBorder="1" applyAlignment="1">
      <alignment horizontal="center"/>
    </xf>
    <xf numFmtId="0" fontId="7" fillId="0" borderId="0" xfId="0" applyFont="1"/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6" xfId="0" applyFont="1" applyBorder="1"/>
    <xf numFmtId="0" fontId="7" fillId="0" borderId="8" xfId="0" applyFont="1" applyBorder="1"/>
    <xf numFmtId="0" fontId="3" fillId="0" borderId="1" xfId="0" applyFont="1" applyBorder="1"/>
    <xf numFmtId="0" fontId="7" fillId="0" borderId="1" xfId="0" applyFont="1" applyBorder="1"/>
    <xf numFmtId="0" fontId="7" fillId="0" borderId="6" xfId="0" applyFont="1" applyBorder="1" applyAlignment="1">
      <alignment horizontal="center"/>
    </xf>
    <xf numFmtId="0" fontId="7" fillId="8" borderId="8" xfId="0" applyFont="1" applyFill="1" applyBorder="1"/>
    <xf numFmtId="0" fontId="7" fillId="8" borderId="1" xfId="0" applyFont="1" applyFill="1" applyBorder="1"/>
    <xf numFmtId="0" fontId="7" fillId="2" borderId="1" xfId="0" applyFont="1" applyFill="1" applyBorder="1"/>
    <xf numFmtId="0" fontId="7" fillId="5" borderId="1" xfId="0" applyFont="1" applyFill="1" applyBorder="1"/>
    <xf numFmtId="0" fontId="3" fillId="5" borderId="1" xfId="0" applyFont="1" applyFill="1" applyBorder="1"/>
    <xf numFmtId="0" fontId="7" fillId="4" borderId="1" xfId="0" applyFont="1" applyFill="1" applyBorder="1"/>
    <xf numFmtId="0" fontId="5" fillId="0" borderId="16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/>
    </xf>
    <xf numFmtId="0" fontId="7" fillId="6" borderId="1" xfId="0" applyFont="1" applyFill="1" applyBorder="1" applyAlignment="1">
      <alignment horizontal="right"/>
    </xf>
    <xf numFmtId="0" fontId="3" fillId="6" borderId="1" xfId="0" applyFont="1" applyFill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9" borderId="1" xfId="0" applyFont="1" applyFill="1" applyBorder="1" applyAlignment="1">
      <alignment horizontal="right"/>
    </xf>
    <xf numFmtId="0" fontId="7" fillId="4" borderId="6" xfId="0" applyFont="1" applyFill="1" applyBorder="1"/>
    <xf numFmtId="0" fontId="7" fillId="4" borderId="8" xfId="0" applyFont="1" applyFill="1" applyBorder="1"/>
    <xf numFmtId="0" fontId="7" fillId="6" borderId="1" xfId="0" applyFont="1" applyFill="1" applyBorder="1"/>
    <xf numFmtId="0" fontId="7" fillId="0" borderId="1" xfId="0" applyFont="1" applyBorder="1" applyAlignment="1">
      <alignment horizontal="center"/>
    </xf>
    <xf numFmtId="0" fontId="7" fillId="0" borderId="0" xfId="0" applyFont="1" applyBorder="1"/>
    <xf numFmtId="0" fontId="7" fillId="0" borderId="13" xfId="0" applyFont="1" applyBorder="1"/>
    <xf numFmtId="0" fontId="7" fillId="7" borderId="1" xfId="0" applyFont="1" applyFill="1" applyBorder="1"/>
    <xf numFmtId="0" fontId="3" fillId="7" borderId="1" xfId="0" applyFont="1" applyFill="1" applyBorder="1"/>
    <xf numFmtId="0" fontId="5" fillId="0" borderId="8" xfId="0" applyFont="1" applyBorder="1" applyAlignment="1">
      <alignment horizontal="left" wrapText="1"/>
    </xf>
    <xf numFmtId="0" fontId="5" fillId="10" borderId="16" xfId="0" applyFont="1" applyFill="1" applyBorder="1" applyAlignment="1">
      <alignment horizontal="left" wrapText="1"/>
    </xf>
    <xf numFmtId="0" fontId="7" fillId="10" borderId="1" xfId="0" applyFont="1" applyFill="1" applyBorder="1"/>
    <xf numFmtId="0" fontId="5" fillId="10" borderId="16" xfId="0" applyFont="1" applyFill="1" applyBorder="1" applyAlignment="1">
      <alignment horizontal="left" vertical="top" wrapText="1"/>
    </xf>
    <xf numFmtId="0" fontId="9" fillId="0" borderId="1" xfId="0" applyFont="1" applyBorder="1"/>
    <xf numFmtId="0" fontId="0" fillId="0" borderId="0" xfId="0" applyAlignment="1"/>
    <xf numFmtId="0" fontId="10" fillId="0" borderId="1" xfId="0" applyFont="1" applyBorder="1"/>
    <xf numFmtId="0" fontId="3" fillId="0" borderId="0" xfId="0" applyFont="1" applyAlignment="1">
      <alignment vertical="top"/>
    </xf>
    <xf numFmtId="0" fontId="7" fillId="0" borderId="8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7" fillId="7" borderId="8" xfId="0" applyFont="1" applyFill="1" applyBorder="1"/>
    <xf numFmtId="0" fontId="3" fillId="7" borderId="8" xfId="0" applyFont="1" applyFill="1" applyBorder="1"/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7" fillId="10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13" fillId="0" borderId="1" xfId="0" applyFont="1" applyBorder="1" applyAlignment="1">
      <alignment horizontal="center"/>
    </xf>
    <xf numFmtId="0" fontId="3" fillId="7" borderId="3" xfId="0" applyFont="1" applyFill="1" applyBorder="1" applyAlignment="1">
      <alignment horizontal="right" vertical="center"/>
    </xf>
    <xf numFmtId="0" fontId="3" fillId="7" borderId="4" xfId="0" applyFont="1" applyFill="1" applyBorder="1" applyAlignment="1">
      <alignment horizontal="right" vertical="center"/>
    </xf>
    <xf numFmtId="0" fontId="3" fillId="7" borderId="5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right"/>
    </xf>
    <xf numFmtId="0" fontId="3" fillId="7" borderId="1" xfId="0" applyFont="1" applyFill="1" applyBorder="1" applyAlignment="1">
      <alignment horizontal="right"/>
    </xf>
    <xf numFmtId="0" fontId="5" fillId="6" borderId="6" xfId="0" applyFont="1" applyFill="1" applyBorder="1" applyAlignment="1">
      <alignment horizontal="right"/>
    </xf>
    <xf numFmtId="0" fontId="5" fillId="6" borderId="7" xfId="0" applyFont="1" applyFill="1" applyBorder="1" applyAlignment="1">
      <alignment horizontal="right"/>
    </xf>
    <xf numFmtId="0" fontId="5" fillId="6" borderId="8" xfId="0" applyFont="1" applyFill="1" applyBorder="1" applyAlignment="1">
      <alignment horizontal="right"/>
    </xf>
    <xf numFmtId="0" fontId="3" fillId="0" borderId="1" xfId="0" applyFont="1" applyBorder="1" applyAlignment="1">
      <alignment horizontal="left" vertical="top"/>
    </xf>
    <xf numFmtId="0" fontId="5" fillId="4" borderId="6" xfId="0" applyFont="1" applyFill="1" applyBorder="1" applyAlignment="1">
      <alignment horizontal="right" wrapText="1"/>
    </xf>
    <xf numFmtId="0" fontId="5" fillId="4" borderId="7" xfId="0" applyFont="1" applyFill="1" applyBorder="1" applyAlignment="1">
      <alignment horizontal="right" wrapText="1"/>
    </xf>
    <xf numFmtId="0" fontId="5" fillId="4" borderId="8" xfId="0" applyFont="1" applyFill="1" applyBorder="1" applyAlignment="1">
      <alignment horizontal="right" wrapText="1"/>
    </xf>
    <xf numFmtId="0" fontId="5" fillId="0" borderId="1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5" fillId="6" borderId="1" xfId="0" applyFont="1" applyFill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5" fillId="4" borderId="1" xfId="0" applyFont="1" applyFill="1" applyBorder="1" applyAlignment="1">
      <alignment horizontal="left" wrapText="1"/>
    </xf>
    <xf numFmtId="0" fontId="7" fillId="0" borderId="10" xfId="0" applyFont="1" applyBorder="1" applyAlignment="1"/>
    <xf numFmtId="0" fontId="7" fillId="0" borderId="11" xfId="0" applyFont="1" applyBorder="1" applyAlignment="1"/>
    <xf numFmtId="0" fontId="7" fillId="0" borderId="12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12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7" fillId="0" borderId="13" xfId="0" applyFont="1" applyBorder="1" applyAlignment="1">
      <alignment horizontal="left" wrapText="1"/>
    </xf>
    <xf numFmtId="0" fontId="3" fillId="0" borderId="3" xfId="0" applyFont="1" applyFill="1" applyBorder="1" applyAlignment="1">
      <alignment horizontal="center" vertical="center" textRotation="90" wrapText="1"/>
    </xf>
    <xf numFmtId="0" fontId="3" fillId="0" borderId="5" xfId="0" applyFont="1" applyFill="1" applyBorder="1" applyAlignment="1">
      <alignment horizontal="center" vertical="center" textRotation="90" wrapText="1"/>
    </xf>
    <xf numFmtId="0" fontId="5" fillId="9" borderId="6" xfId="0" applyFont="1" applyFill="1" applyBorder="1" applyAlignment="1">
      <alignment horizontal="left" wrapText="1"/>
    </xf>
    <xf numFmtId="0" fontId="5" fillId="9" borderId="7" xfId="0" applyFont="1" applyFill="1" applyBorder="1" applyAlignment="1">
      <alignment horizontal="left" wrapText="1"/>
    </xf>
    <xf numFmtId="0" fontId="5" fillId="9" borderId="8" xfId="0" applyFont="1" applyFill="1" applyBorder="1" applyAlignment="1">
      <alignment horizontal="left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8" borderId="6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/>
    </xf>
    <xf numFmtId="0" fontId="7" fillId="8" borderId="8" xfId="0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5" fillId="0" borderId="6" xfId="0" applyFon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5" fillId="10" borderId="1" xfId="0" applyFont="1" applyFill="1" applyBorder="1" applyAlignment="1">
      <alignment horizontal="left" wrapText="1"/>
    </xf>
    <xf numFmtId="0" fontId="3" fillId="8" borderId="6" xfId="0" applyFont="1" applyFill="1" applyBorder="1" applyAlignment="1">
      <alignment horizontal="left"/>
    </xf>
    <xf numFmtId="0" fontId="3" fillId="8" borderId="7" xfId="0" applyFont="1" applyFill="1" applyBorder="1" applyAlignment="1">
      <alignment horizontal="left"/>
    </xf>
    <xf numFmtId="0" fontId="3" fillId="8" borderId="8" xfId="0" applyFont="1" applyFill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3" fillId="4" borderId="1" xfId="0" applyFont="1" applyFill="1" applyBorder="1" applyAlignment="1">
      <alignment horizontal="center" vertical="center" textRotation="90"/>
    </xf>
    <xf numFmtId="0" fontId="3" fillId="7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7" fillId="0" borderId="6" xfId="0" applyFont="1" applyBorder="1" applyAlignment="1"/>
    <xf numFmtId="0" fontId="7" fillId="0" borderId="8" xfId="0" applyFont="1" applyBorder="1" applyAlignment="1"/>
    <xf numFmtId="0" fontId="5" fillId="9" borderId="19" xfId="0" applyFont="1" applyFill="1" applyBorder="1" applyAlignment="1">
      <alignment horizontal="left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textRotation="90" wrapText="1"/>
    </xf>
    <xf numFmtId="0" fontId="3" fillId="0" borderId="5" xfId="0" applyFont="1" applyBorder="1" applyAlignment="1">
      <alignment horizont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textRotation="90"/>
    </xf>
    <xf numFmtId="0" fontId="4" fillId="0" borderId="4" xfId="0" applyFont="1" applyBorder="1" applyAlignment="1">
      <alignment horizontal="center" textRotation="90"/>
    </xf>
    <xf numFmtId="0" fontId="4" fillId="0" borderId="5" xfId="0" applyFont="1" applyBorder="1" applyAlignment="1">
      <alignment horizontal="center" textRotation="90"/>
    </xf>
    <xf numFmtId="0" fontId="3" fillId="0" borderId="3" xfId="0" applyFont="1" applyBorder="1" applyAlignment="1">
      <alignment horizontal="center" textRotation="90"/>
    </xf>
    <xf numFmtId="0" fontId="3" fillId="0" borderId="4" xfId="0" applyFont="1" applyBorder="1" applyAlignment="1">
      <alignment horizontal="center" textRotation="90"/>
    </xf>
    <xf numFmtId="0" fontId="3" fillId="0" borderId="5" xfId="0" applyFont="1" applyBorder="1" applyAlignment="1">
      <alignment horizontal="center" textRotation="90"/>
    </xf>
    <xf numFmtId="0" fontId="5" fillId="0" borderId="3" xfId="0" applyFont="1" applyBorder="1" applyAlignment="1">
      <alignment horizontal="center" textRotation="90"/>
    </xf>
    <xf numFmtId="0" fontId="5" fillId="0" borderId="4" xfId="0" applyFont="1" applyBorder="1" applyAlignment="1">
      <alignment horizontal="center" textRotation="90"/>
    </xf>
    <xf numFmtId="0" fontId="5" fillId="0" borderId="5" xfId="0" applyFont="1" applyBorder="1" applyAlignment="1">
      <alignment horizontal="center" textRotation="90"/>
    </xf>
    <xf numFmtId="0" fontId="3" fillId="0" borderId="10" xfId="0" applyFont="1" applyBorder="1" applyAlignment="1">
      <alignment horizontal="left" textRotation="90" wrapText="1"/>
    </xf>
    <xf numFmtId="0" fontId="3" fillId="0" borderId="14" xfId="0" applyFont="1" applyBorder="1" applyAlignment="1">
      <alignment horizontal="left" textRotation="90" wrapText="1"/>
    </xf>
    <xf numFmtId="0" fontId="7" fillId="0" borderId="1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4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87"/>
  <sheetViews>
    <sheetView tabSelected="1" view="pageBreakPreview" zoomScale="40" zoomScaleNormal="70" zoomScaleSheetLayoutView="40" workbookViewId="0">
      <selection activeCell="A77" sqref="A77:U77"/>
    </sheetView>
  </sheetViews>
  <sheetFormatPr defaultRowHeight="15"/>
  <cols>
    <col min="1" max="1" width="23.28515625" customWidth="1"/>
    <col min="5" max="5" width="7.28515625" customWidth="1"/>
    <col min="6" max="10" width="9.140625" hidden="1" customWidth="1"/>
    <col min="11" max="11" width="53.5703125" customWidth="1"/>
    <col min="12" max="12" width="10.42578125" customWidth="1"/>
    <col min="13" max="13" width="11.7109375" customWidth="1"/>
    <col min="14" max="14" width="9.85546875" customWidth="1"/>
    <col min="15" max="15" width="12.42578125" customWidth="1"/>
    <col min="16" max="16" width="1.7109375" hidden="1" customWidth="1"/>
    <col min="17" max="17" width="0.28515625" hidden="1" customWidth="1"/>
    <col min="18" max="18" width="14.42578125" customWidth="1"/>
    <col min="19" max="19" width="14.7109375" customWidth="1"/>
    <col min="20" max="20" width="10.7109375" customWidth="1"/>
    <col min="21" max="21" width="12.28515625" customWidth="1"/>
    <col min="22" max="22" width="12.85546875" customWidth="1"/>
    <col min="23" max="23" width="13.7109375" customWidth="1"/>
    <col min="24" max="24" width="11.42578125" customWidth="1"/>
    <col min="25" max="25" width="14.85546875" customWidth="1"/>
    <col min="26" max="26" width="16.42578125" customWidth="1"/>
    <col min="27" max="28" width="13" customWidth="1"/>
    <col min="29" max="29" width="13.42578125" customWidth="1"/>
    <col min="30" max="30" width="11.140625" customWidth="1"/>
    <col min="31" max="31" width="14.85546875" customWidth="1"/>
    <col min="32" max="32" width="12.5703125" customWidth="1"/>
    <col min="33" max="33" width="14.42578125" customWidth="1"/>
    <col min="34" max="34" width="13.5703125" customWidth="1"/>
    <col min="35" max="35" width="10" hidden="1" customWidth="1"/>
    <col min="36" max="36" width="10.7109375" hidden="1" customWidth="1"/>
    <col min="37" max="37" width="12.140625" hidden="1" customWidth="1"/>
    <col min="38" max="38" width="14.85546875" hidden="1" customWidth="1"/>
  </cols>
  <sheetData>
    <row r="1" spans="1:38" ht="23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8" ht="28.5">
      <c r="A2" s="51" t="s">
        <v>152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</row>
    <row r="3" spans="1:38" ht="22.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</row>
    <row r="4" spans="1:38" ht="58.5" customHeight="1">
      <c r="A4" s="140" t="s">
        <v>0</v>
      </c>
      <c r="B4" s="141" t="s">
        <v>1</v>
      </c>
      <c r="C4" s="142"/>
      <c r="D4" s="142"/>
      <c r="E4" s="142"/>
      <c r="F4" s="142"/>
      <c r="G4" s="142"/>
      <c r="H4" s="142"/>
      <c r="I4" s="142"/>
      <c r="J4" s="142"/>
      <c r="K4" s="143"/>
      <c r="L4" s="141" t="s">
        <v>2</v>
      </c>
      <c r="M4" s="142"/>
      <c r="N4" s="142"/>
      <c r="O4" s="142"/>
      <c r="P4" s="142"/>
      <c r="Q4" s="142"/>
      <c r="R4" s="122" t="s">
        <v>3</v>
      </c>
      <c r="S4" s="122"/>
      <c r="T4" s="122"/>
      <c r="U4" s="122"/>
      <c r="V4" s="122"/>
      <c r="W4" s="122"/>
      <c r="X4" s="122"/>
      <c r="Y4" s="122"/>
      <c r="Z4" s="122"/>
      <c r="AA4" s="119" t="s">
        <v>14</v>
      </c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1"/>
    </row>
    <row r="5" spans="1:38" ht="96" customHeight="1">
      <c r="A5" s="140"/>
      <c r="B5" s="144"/>
      <c r="C5" s="145"/>
      <c r="D5" s="145"/>
      <c r="E5" s="145"/>
      <c r="F5" s="145"/>
      <c r="G5" s="145"/>
      <c r="H5" s="145"/>
      <c r="I5" s="145"/>
      <c r="J5" s="145"/>
      <c r="K5" s="146"/>
      <c r="L5" s="144"/>
      <c r="M5" s="145"/>
      <c r="N5" s="145"/>
      <c r="O5" s="145"/>
      <c r="P5" s="145"/>
      <c r="Q5" s="145"/>
      <c r="R5" s="152" t="s">
        <v>4</v>
      </c>
      <c r="S5" s="155" t="s">
        <v>5</v>
      </c>
      <c r="T5" s="161" t="s">
        <v>55</v>
      </c>
      <c r="U5" s="158" t="s">
        <v>6</v>
      </c>
      <c r="V5" s="119" t="s">
        <v>7</v>
      </c>
      <c r="W5" s="120"/>
      <c r="X5" s="120"/>
      <c r="Y5" s="120"/>
      <c r="Z5" s="121"/>
      <c r="AA5" s="127" t="s">
        <v>15</v>
      </c>
      <c r="AB5" s="128"/>
      <c r="AC5" s="128"/>
      <c r="AD5" s="129"/>
      <c r="AE5" s="127" t="s">
        <v>16</v>
      </c>
      <c r="AF5" s="128"/>
      <c r="AG5" s="128"/>
      <c r="AH5" s="129"/>
      <c r="AI5" s="122" t="s">
        <v>17</v>
      </c>
      <c r="AJ5" s="122"/>
      <c r="AK5" s="122"/>
      <c r="AL5" s="122"/>
    </row>
    <row r="6" spans="1:38" ht="50.25" customHeight="1">
      <c r="A6" s="140"/>
      <c r="B6" s="144"/>
      <c r="C6" s="145"/>
      <c r="D6" s="145"/>
      <c r="E6" s="145"/>
      <c r="F6" s="145"/>
      <c r="G6" s="145"/>
      <c r="H6" s="145"/>
      <c r="I6" s="145"/>
      <c r="J6" s="145"/>
      <c r="K6" s="146"/>
      <c r="L6" s="144"/>
      <c r="M6" s="145"/>
      <c r="N6" s="145"/>
      <c r="O6" s="145"/>
      <c r="P6" s="145"/>
      <c r="Q6" s="145"/>
      <c r="R6" s="153"/>
      <c r="S6" s="156"/>
      <c r="T6" s="162"/>
      <c r="U6" s="159"/>
      <c r="V6" s="141" t="s">
        <v>8</v>
      </c>
      <c r="W6" s="142"/>
      <c r="X6" s="142"/>
      <c r="Y6" s="143"/>
      <c r="Z6" s="152" t="s">
        <v>13</v>
      </c>
      <c r="AA6" s="124" t="s">
        <v>49</v>
      </c>
      <c r="AB6" s="126"/>
      <c r="AC6" s="124" t="s">
        <v>50</v>
      </c>
      <c r="AD6" s="126"/>
      <c r="AE6" s="124" t="s">
        <v>51</v>
      </c>
      <c r="AF6" s="126"/>
      <c r="AG6" s="124" t="s">
        <v>52</v>
      </c>
      <c r="AH6" s="126"/>
      <c r="AI6" s="123" t="s">
        <v>53</v>
      </c>
      <c r="AJ6" s="123"/>
      <c r="AK6" s="123" t="s">
        <v>54</v>
      </c>
      <c r="AL6" s="123"/>
    </row>
    <row r="7" spans="1:38" ht="50.25" customHeight="1">
      <c r="A7" s="140"/>
      <c r="B7" s="144"/>
      <c r="C7" s="145"/>
      <c r="D7" s="145"/>
      <c r="E7" s="145"/>
      <c r="F7" s="145"/>
      <c r="G7" s="145"/>
      <c r="H7" s="145"/>
      <c r="I7" s="145"/>
      <c r="J7" s="145"/>
      <c r="K7" s="146"/>
      <c r="L7" s="144"/>
      <c r="M7" s="145"/>
      <c r="N7" s="145"/>
      <c r="O7" s="145"/>
      <c r="P7" s="145"/>
      <c r="Q7" s="145"/>
      <c r="R7" s="153"/>
      <c r="S7" s="156"/>
      <c r="T7" s="162"/>
      <c r="U7" s="159"/>
      <c r="V7" s="166"/>
      <c r="W7" s="167"/>
      <c r="X7" s="167"/>
      <c r="Y7" s="168"/>
      <c r="Z7" s="153"/>
      <c r="AA7" s="124" t="s">
        <v>18</v>
      </c>
      <c r="AB7" s="125"/>
      <c r="AC7" s="124" t="s">
        <v>80</v>
      </c>
      <c r="AD7" s="125"/>
      <c r="AE7" s="124" t="s">
        <v>18</v>
      </c>
      <c r="AF7" s="125"/>
      <c r="AG7" s="124" t="s">
        <v>81</v>
      </c>
      <c r="AH7" s="125"/>
      <c r="AI7" s="124" t="s">
        <v>82</v>
      </c>
      <c r="AJ7" s="126"/>
      <c r="AK7" s="124" t="s">
        <v>81</v>
      </c>
      <c r="AL7" s="126"/>
    </row>
    <row r="8" spans="1:38" ht="50.25" customHeight="1">
      <c r="A8" s="140"/>
      <c r="B8" s="144"/>
      <c r="C8" s="145"/>
      <c r="D8" s="145"/>
      <c r="E8" s="145"/>
      <c r="F8" s="145"/>
      <c r="G8" s="145"/>
      <c r="H8" s="145"/>
      <c r="I8" s="145"/>
      <c r="J8" s="145"/>
      <c r="K8" s="146"/>
      <c r="L8" s="144"/>
      <c r="M8" s="145"/>
      <c r="N8" s="145"/>
      <c r="O8" s="145"/>
      <c r="P8" s="145"/>
      <c r="Q8" s="145"/>
      <c r="R8" s="153"/>
      <c r="S8" s="156"/>
      <c r="T8" s="162"/>
      <c r="U8" s="159"/>
      <c r="V8" s="166"/>
      <c r="W8" s="167"/>
      <c r="X8" s="167"/>
      <c r="Y8" s="168"/>
      <c r="Z8" s="153"/>
      <c r="AA8" s="124" t="s">
        <v>83</v>
      </c>
      <c r="AB8" s="126"/>
      <c r="AC8" s="124" t="s">
        <v>115</v>
      </c>
      <c r="AD8" s="126"/>
      <c r="AE8" s="124" t="s">
        <v>170</v>
      </c>
      <c r="AF8" s="126"/>
      <c r="AG8" s="124" t="s">
        <v>169</v>
      </c>
      <c r="AH8" s="126"/>
      <c r="AI8" s="123" t="s">
        <v>84</v>
      </c>
      <c r="AJ8" s="123"/>
      <c r="AK8" s="123" t="s">
        <v>85</v>
      </c>
      <c r="AL8" s="123"/>
    </row>
    <row r="9" spans="1:38" ht="50.25" customHeight="1">
      <c r="A9" s="140"/>
      <c r="B9" s="144"/>
      <c r="C9" s="145"/>
      <c r="D9" s="145"/>
      <c r="E9" s="145"/>
      <c r="F9" s="145"/>
      <c r="G9" s="145"/>
      <c r="H9" s="145"/>
      <c r="I9" s="145"/>
      <c r="J9" s="145"/>
      <c r="K9" s="146"/>
      <c r="L9" s="144"/>
      <c r="M9" s="145"/>
      <c r="N9" s="145"/>
      <c r="O9" s="145"/>
      <c r="P9" s="145"/>
      <c r="Q9" s="145"/>
      <c r="R9" s="153"/>
      <c r="S9" s="156"/>
      <c r="T9" s="162"/>
      <c r="U9" s="159"/>
      <c r="V9" s="166"/>
      <c r="W9" s="167"/>
      <c r="X9" s="167"/>
      <c r="Y9" s="168"/>
      <c r="Z9" s="153"/>
      <c r="AA9" s="15"/>
      <c r="AB9" s="16"/>
      <c r="AC9" s="15"/>
      <c r="AD9" s="16"/>
      <c r="AE9" s="15" t="s">
        <v>165</v>
      </c>
      <c r="AF9" s="16"/>
      <c r="AG9" s="15" t="s">
        <v>154</v>
      </c>
      <c r="AH9" s="16"/>
      <c r="AI9" s="15" t="s">
        <v>87</v>
      </c>
      <c r="AJ9" s="16"/>
      <c r="AK9" s="15" t="s">
        <v>86</v>
      </c>
      <c r="AL9" s="16"/>
    </row>
    <row r="10" spans="1:38" ht="50.25" customHeight="1">
      <c r="A10" s="140"/>
      <c r="B10" s="144"/>
      <c r="C10" s="145"/>
      <c r="D10" s="145"/>
      <c r="E10" s="145"/>
      <c r="F10" s="145"/>
      <c r="G10" s="145"/>
      <c r="H10" s="145"/>
      <c r="I10" s="145"/>
      <c r="J10" s="145"/>
      <c r="K10" s="146"/>
      <c r="L10" s="144"/>
      <c r="M10" s="145"/>
      <c r="N10" s="145"/>
      <c r="O10" s="145"/>
      <c r="P10" s="145"/>
      <c r="Q10" s="145"/>
      <c r="R10" s="153"/>
      <c r="S10" s="156"/>
      <c r="T10" s="162"/>
      <c r="U10" s="159"/>
      <c r="V10" s="169"/>
      <c r="W10" s="170"/>
      <c r="X10" s="170"/>
      <c r="Y10" s="171"/>
      <c r="Z10" s="153"/>
      <c r="AA10" s="15"/>
      <c r="AB10" s="16"/>
      <c r="AC10" s="15" t="s">
        <v>88</v>
      </c>
      <c r="AD10" s="16"/>
      <c r="AE10" s="15" t="s">
        <v>171</v>
      </c>
      <c r="AF10" s="16"/>
      <c r="AG10" s="15" t="s">
        <v>171</v>
      </c>
      <c r="AH10" s="16"/>
      <c r="AI10" s="15" t="s">
        <v>88</v>
      </c>
      <c r="AJ10" s="16"/>
      <c r="AK10" s="15" t="s">
        <v>88</v>
      </c>
      <c r="AL10" s="16"/>
    </row>
    <row r="11" spans="1:38" ht="31.5" customHeight="1">
      <c r="A11" s="140"/>
      <c r="B11" s="144"/>
      <c r="C11" s="145"/>
      <c r="D11" s="145"/>
      <c r="E11" s="145"/>
      <c r="F11" s="145"/>
      <c r="G11" s="145"/>
      <c r="H11" s="145"/>
      <c r="I11" s="145"/>
      <c r="J11" s="145"/>
      <c r="K11" s="146"/>
      <c r="L11" s="144"/>
      <c r="M11" s="145"/>
      <c r="N11" s="145"/>
      <c r="O11" s="145"/>
      <c r="P11" s="145"/>
      <c r="Q11" s="145"/>
      <c r="R11" s="153"/>
      <c r="S11" s="156"/>
      <c r="T11" s="162"/>
      <c r="U11" s="159"/>
      <c r="V11" s="158" t="s">
        <v>9</v>
      </c>
      <c r="W11" s="173" t="s">
        <v>10</v>
      </c>
      <c r="X11" s="174"/>
      <c r="Y11" s="174"/>
      <c r="Z11" s="153"/>
      <c r="AA11" s="17"/>
      <c r="AB11" s="18"/>
      <c r="AC11" s="17"/>
      <c r="AD11" s="18"/>
      <c r="AE11" s="17"/>
      <c r="AF11" s="18"/>
      <c r="AG11" s="17" t="s">
        <v>117</v>
      </c>
      <c r="AH11" s="18"/>
      <c r="AI11" s="17"/>
      <c r="AJ11" s="18"/>
      <c r="AK11" s="130" t="s">
        <v>89</v>
      </c>
      <c r="AL11" s="131"/>
    </row>
    <row r="12" spans="1:38" ht="159" customHeight="1">
      <c r="A12" s="140"/>
      <c r="B12" s="144"/>
      <c r="C12" s="145"/>
      <c r="D12" s="145"/>
      <c r="E12" s="145"/>
      <c r="F12" s="145"/>
      <c r="G12" s="145"/>
      <c r="H12" s="145"/>
      <c r="I12" s="145"/>
      <c r="J12" s="145"/>
      <c r="K12" s="146"/>
      <c r="L12" s="147"/>
      <c r="M12" s="148"/>
      <c r="N12" s="148"/>
      <c r="O12" s="148"/>
      <c r="P12" s="148"/>
      <c r="Q12" s="148"/>
      <c r="R12" s="153"/>
      <c r="S12" s="156"/>
      <c r="T12" s="162"/>
      <c r="U12" s="159"/>
      <c r="V12" s="159"/>
      <c r="W12" s="158" t="s">
        <v>11</v>
      </c>
      <c r="X12" s="164" t="s">
        <v>56</v>
      </c>
      <c r="Y12" s="150" t="s">
        <v>12</v>
      </c>
      <c r="Z12" s="153"/>
      <c r="AA12" s="96" t="s">
        <v>74</v>
      </c>
      <c r="AB12" s="96" t="s">
        <v>75</v>
      </c>
      <c r="AC12" s="96" t="s">
        <v>74</v>
      </c>
      <c r="AD12" s="96" t="s">
        <v>75</v>
      </c>
      <c r="AE12" s="96" t="s">
        <v>74</v>
      </c>
      <c r="AF12" s="96" t="s">
        <v>75</v>
      </c>
      <c r="AG12" s="96" t="s">
        <v>74</v>
      </c>
      <c r="AH12" s="96" t="s">
        <v>75</v>
      </c>
      <c r="AI12" s="96" t="s">
        <v>74</v>
      </c>
      <c r="AJ12" s="96" t="s">
        <v>75</v>
      </c>
      <c r="AK12" s="96" t="s">
        <v>74</v>
      </c>
      <c r="AL12" s="96" t="s">
        <v>75</v>
      </c>
    </row>
    <row r="13" spans="1:38" ht="31.5" customHeight="1">
      <c r="A13" s="140"/>
      <c r="B13" s="147"/>
      <c r="C13" s="148"/>
      <c r="D13" s="148"/>
      <c r="E13" s="148"/>
      <c r="F13" s="148"/>
      <c r="G13" s="148"/>
      <c r="H13" s="148"/>
      <c r="I13" s="148"/>
      <c r="J13" s="148"/>
      <c r="K13" s="149"/>
      <c r="L13" s="19">
        <v>1</v>
      </c>
      <c r="M13" s="19">
        <v>2</v>
      </c>
      <c r="N13" s="19">
        <v>3</v>
      </c>
      <c r="O13" s="19">
        <v>4</v>
      </c>
      <c r="P13" s="19">
        <v>5</v>
      </c>
      <c r="Q13" s="19">
        <v>6</v>
      </c>
      <c r="R13" s="154"/>
      <c r="S13" s="157"/>
      <c r="T13" s="163"/>
      <c r="U13" s="160"/>
      <c r="V13" s="160"/>
      <c r="W13" s="160"/>
      <c r="X13" s="165"/>
      <c r="Y13" s="151"/>
      <c r="Z13" s="154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</row>
    <row r="14" spans="1:38" ht="43.5" customHeight="1">
      <c r="A14" s="20">
        <v>1</v>
      </c>
      <c r="B14" s="101">
        <v>2</v>
      </c>
      <c r="C14" s="102"/>
      <c r="D14" s="102"/>
      <c r="E14" s="102"/>
      <c r="F14" s="102"/>
      <c r="G14" s="102"/>
      <c r="H14" s="102"/>
      <c r="I14" s="102"/>
      <c r="J14" s="102"/>
      <c r="K14" s="106"/>
      <c r="L14" s="101">
        <v>3</v>
      </c>
      <c r="M14" s="102"/>
      <c r="N14" s="102"/>
      <c r="O14" s="102"/>
      <c r="P14" s="102"/>
      <c r="Q14" s="102"/>
      <c r="R14" s="20">
        <v>4</v>
      </c>
      <c r="S14" s="20">
        <v>5</v>
      </c>
      <c r="T14" s="20">
        <v>6</v>
      </c>
      <c r="U14" s="20">
        <v>7</v>
      </c>
      <c r="V14" s="20">
        <v>8</v>
      </c>
      <c r="W14" s="20">
        <v>9</v>
      </c>
      <c r="X14" s="21">
        <v>10</v>
      </c>
      <c r="Y14" s="20">
        <v>11</v>
      </c>
      <c r="Z14" s="20">
        <v>12</v>
      </c>
      <c r="AA14" s="101">
        <v>13</v>
      </c>
      <c r="AB14" s="106"/>
      <c r="AC14" s="101">
        <v>14</v>
      </c>
      <c r="AD14" s="106"/>
      <c r="AE14" s="101">
        <v>15</v>
      </c>
      <c r="AF14" s="106"/>
      <c r="AG14" s="101">
        <v>16</v>
      </c>
      <c r="AH14" s="106"/>
      <c r="AI14" s="20">
        <v>17</v>
      </c>
      <c r="AJ14" s="20"/>
      <c r="AK14" s="20">
        <v>18</v>
      </c>
      <c r="AL14" s="20"/>
    </row>
    <row r="15" spans="1:38" s="3" customFormat="1" ht="28.5">
      <c r="A15" s="22"/>
      <c r="B15" s="111" t="s">
        <v>79</v>
      </c>
      <c r="C15" s="112"/>
      <c r="D15" s="112"/>
      <c r="E15" s="112"/>
      <c r="F15" s="112"/>
      <c r="G15" s="112"/>
      <c r="H15" s="112"/>
      <c r="I15" s="112"/>
      <c r="J15" s="112"/>
      <c r="K15" s="113"/>
      <c r="L15" s="103"/>
      <c r="M15" s="104"/>
      <c r="N15" s="104"/>
      <c r="O15" s="104"/>
      <c r="P15" s="104"/>
      <c r="Q15" s="105"/>
      <c r="R15" s="23">
        <f>R16+R38+R45+R55+R61+R62</f>
        <v>1989</v>
      </c>
      <c r="S15" s="23">
        <f>S16+S38+S45+S51</f>
        <v>72</v>
      </c>
      <c r="T15" s="23">
        <f>T16+T38+T45+T55+T61+T62+T56</f>
        <v>0</v>
      </c>
      <c r="U15" s="23">
        <f t="shared" ref="U15:AB15" si="0">U16+U38+U45+U55+U61+U62</f>
        <v>22</v>
      </c>
      <c r="V15" s="23">
        <f t="shared" si="0"/>
        <v>1922</v>
      </c>
      <c r="W15" s="23">
        <f t="shared" si="0"/>
        <v>900</v>
      </c>
      <c r="X15" s="23">
        <f t="shared" si="0"/>
        <v>1026</v>
      </c>
      <c r="Y15" s="23">
        <f t="shared" si="0"/>
        <v>0</v>
      </c>
      <c r="Z15" s="23">
        <f t="shared" si="0"/>
        <v>0</v>
      </c>
      <c r="AA15" s="23">
        <f t="shared" si="0"/>
        <v>612</v>
      </c>
      <c r="AB15" s="23">
        <f t="shared" si="0"/>
        <v>2</v>
      </c>
      <c r="AC15" s="23">
        <f>AC16+AC38+AC45+AC55+AC61+AC62+AC56</f>
        <v>828</v>
      </c>
      <c r="AD15" s="23">
        <f>AD16+AD38+AD45+AD55+AD61+AD62</f>
        <v>8</v>
      </c>
      <c r="AE15" s="23">
        <f>AE16+AE38+AE45+AE55+AE61+AE62+AE56+AE67+AE68</f>
        <v>468</v>
      </c>
      <c r="AF15" s="23">
        <f>AF16+AF38+AF45+AF55+AF61+AF62</f>
        <v>6</v>
      </c>
      <c r="AG15" s="23">
        <f>AG16+AG38+AG45+AG55+AG61+AG62+AG56+AG67+AG68</f>
        <v>180</v>
      </c>
      <c r="AH15" s="23">
        <f>AH16+AH38+AH45+AH55+AH61+AH62</f>
        <v>6</v>
      </c>
      <c r="AI15" s="23">
        <f t="shared" ref="AI15:AL15" si="1">AI16+AI32</f>
        <v>36</v>
      </c>
      <c r="AJ15" s="23">
        <f t="shared" si="1"/>
        <v>0</v>
      </c>
      <c r="AK15" s="23">
        <f t="shared" si="1"/>
        <v>0</v>
      </c>
      <c r="AL15" s="23">
        <f t="shared" si="1"/>
        <v>0</v>
      </c>
    </row>
    <row r="16" spans="1:38" ht="32.25" customHeight="1">
      <c r="A16" s="45" t="s">
        <v>119</v>
      </c>
      <c r="B16" s="110" t="s">
        <v>19</v>
      </c>
      <c r="C16" s="110"/>
      <c r="D16" s="110"/>
      <c r="E16" s="110"/>
      <c r="F16" s="110"/>
      <c r="G16" s="110"/>
      <c r="H16" s="110"/>
      <c r="I16" s="110"/>
      <c r="J16" s="110"/>
      <c r="K16" s="110"/>
      <c r="L16" s="46"/>
      <c r="M16" s="46"/>
      <c r="N16" s="46"/>
      <c r="O16" s="46"/>
      <c r="P16" s="46"/>
      <c r="Q16" s="46"/>
      <c r="R16" s="46">
        <f>SUM(R19:R31,R33:R34,R36:R37)+12</f>
        <v>1476</v>
      </c>
      <c r="S16" s="46">
        <f>SUM(S19:S31,S33:S34,S36:S37,S45)+12</f>
        <v>36</v>
      </c>
      <c r="T16" s="46">
        <f t="shared" ref="T16:AH16" si="2">SUM(T19:T31,T33:T34,T36:T37)</f>
        <v>0</v>
      </c>
      <c r="U16" s="46">
        <f t="shared" si="2"/>
        <v>0</v>
      </c>
      <c r="V16" s="46">
        <f t="shared" si="2"/>
        <v>1440</v>
      </c>
      <c r="W16" s="46">
        <f t="shared" si="2"/>
        <v>754</v>
      </c>
      <c r="X16" s="46">
        <f t="shared" si="2"/>
        <v>690</v>
      </c>
      <c r="Y16" s="46">
        <f t="shared" si="2"/>
        <v>0</v>
      </c>
      <c r="Z16" s="46">
        <f t="shared" si="2"/>
        <v>0</v>
      </c>
      <c r="AA16" s="46">
        <f t="shared" si="2"/>
        <v>576</v>
      </c>
      <c r="AB16" s="46">
        <f t="shared" si="2"/>
        <v>0</v>
      </c>
      <c r="AC16" s="46">
        <f t="shared" si="2"/>
        <v>684</v>
      </c>
      <c r="AD16" s="46">
        <f t="shared" si="2"/>
        <v>0</v>
      </c>
      <c r="AE16" s="46">
        <f t="shared" si="2"/>
        <v>180</v>
      </c>
      <c r="AF16" s="46">
        <f t="shared" si="2"/>
        <v>0</v>
      </c>
      <c r="AG16" s="46">
        <f t="shared" si="2"/>
        <v>0</v>
      </c>
      <c r="AH16" s="46">
        <f t="shared" si="2"/>
        <v>0</v>
      </c>
      <c r="AI16" s="24">
        <f>SUM(AI17:AI36)</f>
        <v>36</v>
      </c>
      <c r="AJ16" s="24"/>
      <c r="AK16" s="24">
        <f>SUM(AK17:AK36)</f>
        <v>0</v>
      </c>
      <c r="AL16" s="24"/>
    </row>
    <row r="17" spans="1:38" ht="0.75" hidden="1" customHeight="1">
      <c r="A17" s="4"/>
      <c r="B17" s="176" t="s">
        <v>5</v>
      </c>
      <c r="C17" s="176"/>
      <c r="D17" s="176"/>
      <c r="E17" s="176"/>
      <c r="F17" s="176"/>
      <c r="G17" s="176"/>
      <c r="H17" s="176"/>
      <c r="I17" s="176"/>
      <c r="J17" s="176"/>
      <c r="K17" s="176"/>
      <c r="L17" s="20"/>
      <c r="M17" s="20"/>
      <c r="N17" s="20"/>
      <c r="O17" s="20"/>
      <c r="P17" s="20"/>
      <c r="Q17" s="20"/>
      <c r="R17" s="20">
        <f>SUM(S17:V17)</f>
        <v>24</v>
      </c>
      <c r="S17" s="20">
        <f>SUM(S19:S36)</f>
        <v>24</v>
      </c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</row>
    <row r="18" spans="1:38" ht="28.5" customHeight="1">
      <c r="A18" s="132" t="s">
        <v>102</v>
      </c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100"/>
      <c r="AI18" s="20"/>
      <c r="AJ18" s="20"/>
      <c r="AK18" s="20"/>
      <c r="AL18" s="20"/>
    </row>
    <row r="19" spans="1:38" ht="28.5">
      <c r="A19" s="5" t="s">
        <v>120</v>
      </c>
      <c r="B19" s="114" t="s">
        <v>20</v>
      </c>
      <c r="C19" s="114"/>
      <c r="D19" s="114"/>
      <c r="E19" s="114"/>
      <c r="F19" s="114"/>
      <c r="G19" s="114"/>
      <c r="H19" s="114"/>
      <c r="I19" s="114"/>
      <c r="J19" s="114"/>
      <c r="K19" s="114"/>
      <c r="L19" s="39"/>
      <c r="M19" s="39" t="s">
        <v>72</v>
      </c>
      <c r="N19" s="39"/>
      <c r="O19" s="39"/>
      <c r="P19" s="20"/>
      <c r="Q19" s="20"/>
      <c r="R19" s="20">
        <f>V19+S19</f>
        <v>72</v>
      </c>
      <c r="S19" s="20">
        <v>3</v>
      </c>
      <c r="T19" s="20"/>
      <c r="U19" s="20"/>
      <c r="V19" s="20">
        <f>SUM(AA19:AL19)</f>
        <v>69</v>
      </c>
      <c r="W19" s="50">
        <v>30</v>
      </c>
      <c r="X19" s="50">
        <v>39</v>
      </c>
      <c r="Y19" s="48"/>
      <c r="Z19" s="20"/>
      <c r="AA19" s="20">
        <v>32</v>
      </c>
      <c r="AB19" s="20"/>
      <c r="AC19" s="20">
        <v>37</v>
      </c>
      <c r="AD19" s="20"/>
      <c r="AE19" s="20">
        <v>0</v>
      </c>
      <c r="AF19" s="20"/>
      <c r="AG19" s="20">
        <v>0</v>
      </c>
      <c r="AH19" s="20"/>
      <c r="AI19" s="20"/>
      <c r="AJ19" s="20"/>
      <c r="AK19" s="20"/>
      <c r="AL19" s="20"/>
    </row>
    <row r="20" spans="1:38" ht="28.5">
      <c r="A20" s="5" t="s">
        <v>121</v>
      </c>
      <c r="B20" s="114" t="s">
        <v>21</v>
      </c>
      <c r="C20" s="114"/>
      <c r="D20" s="114"/>
      <c r="E20" s="114"/>
      <c r="F20" s="114"/>
      <c r="G20" s="114"/>
      <c r="H20" s="114"/>
      <c r="I20" s="114"/>
      <c r="J20" s="114"/>
      <c r="K20" s="114"/>
      <c r="L20" s="39"/>
      <c r="M20" s="39" t="s">
        <v>71</v>
      </c>
      <c r="N20" s="39"/>
      <c r="O20" s="39"/>
      <c r="P20" s="20"/>
      <c r="Q20" s="20"/>
      <c r="R20" s="20">
        <f t="shared" ref="R20:R34" si="3">SUM(S20:V20)</f>
        <v>108</v>
      </c>
      <c r="S20" s="20"/>
      <c r="T20" s="20"/>
      <c r="U20" s="20"/>
      <c r="V20" s="20">
        <f t="shared" ref="V20:V24" si="4">SUM(AA20:AL20)</f>
        <v>108</v>
      </c>
      <c r="W20" s="50">
        <v>54</v>
      </c>
      <c r="X20" s="50">
        <v>54</v>
      </c>
      <c r="Y20" s="48"/>
      <c r="Z20" s="20"/>
      <c r="AA20" s="20">
        <v>48</v>
      </c>
      <c r="AB20" s="20"/>
      <c r="AC20" s="20">
        <v>60</v>
      </c>
      <c r="AD20" s="20"/>
      <c r="AE20" s="20">
        <v>0</v>
      </c>
      <c r="AF20" s="20"/>
      <c r="AG20" s="20">
        <v>0</v>
      </c>
      <c r="AH20" s="20"/>
      <c r="AI20" s="20"/>
      <c r="AJ20" s="20"/>
      <c r="AK20" s="20"/>
      <c r="AL20" s="20"/>
    </row>
    <row r="21" spans="1:38" ht="32.25" customHeight="1">
      <c r="A21" s="5" t="s">
        <v>122</v>
      </c>
      <c r="B21" s="114" t="s">
        <v>25</v>
      </c>
      <c r="C21" s="114"/>
      <c r="D21" s="114"/>
      <c r="E21" s="114"/>
      <c r="F21" s="114"/>
      <c r="G21" s="114"/>
      <c r="H21" s="114"/>
      <c r="I21" s="114"/>
      <c r="J21" s="114"/>
      <c r="K21" s="114"/>
      <c r="L21" s="39"/>
      <c r="M21" s="39" t="s">
        <v>72</v>
      </c>
      <c r="N21" s="57"/>
      <c r="O21" s="39"/>
      <c r="P21" s="20"/>
      <c r="Q21" s="20"/>
      <c r="R21" s="20">
        <f t="shared" ref="R21" si="5">SUM(S21:V21)</f>
        <v>100</v>
      </c>
      <c r="S21" s="20">
        <v>6</v>
      </c>
      <c r="T21" s="20"/>
      <c r="U21" s="20"/>
      <c r="V21" s="20">
        <f>SUM(AA21:AL21)</f>
        <v>94</v>
      </c>
      <c r="W21" s="50">
        <v>54</v>
      </c>
      <c r="X21" s="50">
        <v>40</v>
      </c>
      <c r="Y21" s="48"/>
      <c r="Z21" s="20"/>
      <c r="AA21" s="20">
        <v>0</v>
      </c>
      <c r="AB21" s="20"/>
      <c r="AC21" s="20">
        <v>94</v>
      </c>
      <c r="AD21" s="20"/>
      <c r="AE21" s="20">
        <v>0</v>
      </c>
      <c r="AF21" s="20"/>
      <c r="AG21" s="20">
        <v>0</v>
      </c>
      <c r="AH21" s="20"/>
      <c r="AI21" s="20"/>
      <c r="AJ21" s="20"/>
      <c r="AK21" s="20"/>
      <c r="AL21" s="20"/>
    </row>
    <row r="22" spans="1:38" ht="32.25" customHeight="1">
      <c r="A22" s="5" t="s">
        <v>123</v>
      </c>
      <c r="B22" s="114" t="s">
        <v>101</v>
      </c>
      <c r="C22" s="114"/>
      <c r="D22" s="114"/>
      <c r="E22" s="114"/>
      <c r="F22" s="114"/>
      <c r="G22" s="114"/>
      <c r="H22" s="114"/>
      <c r="I22" s="114"/>
      <c r="J22" s="114"/>
      <c r="K22" s="114"/>
      <c r="L22" s="39"/>
      <c r="M22" s="39"/>
      <c r="N22" s="53" t="s">
        <v>71</v>
      </c>
      <c r="O22" s="39"/>
      <c r="P22" s="20"/>
      <c r="Q22" s="20"/>
      <c r="R22" s="20">
        <f t="shared" ref="R22" si="6">SUM(S22:V22)</f>
        <v>72</v>
      </c>
      <c r="S22" s="20"/>
      <c r="T22" s="20"/>
      <c r="U22" s="20"/>
      <c r="V22" s="20">
        <f t="shared" ref="V22" si="7">SUM(AA22:AL22)</f>
        <v>72</v>
      </c>
      <c r="W22" s="50">
        <v>38</v>
      </c>
      <c r="X22" s="50">
        <v>34</v>
      </c>
      <c r="Y22" s="48"/>
      <c r="Z22" s="20"/>
      <c r="AA22" s="20">
        <v>0</v>
      </c>
      <c r="AB22" s="20"/>
      <c r="AC22" s="20">
        <v>0</v>
      </c>
      <c r="AD22" s="20"/>
      <c r="AE22" s="20">
        <v>72</v>
      </c>
      <c r="AF22" s="20"/>
      <c r="AG22" s="20">
        <v>0</v>
      </c>
      <c r="AH22" s="20"/>
      <c r="AI22" s="20"/>
      <c r="AJ22" s="20"/>
      <c r="AK22" s="20"/>
      <c r="AL22" s="20"/>
    </row>
    <row r="23" spans="1:38" ht="32.25" customHeight="1">
      <c r="A23" s="5" t="s">
        <v>124</v>
      </c>
      <c r="B23" s="114" t="s">
        <v>28</v>
      </c>
      <c r="C23" s="114"/>
      <c r="D23" s="114"/>
      <c r="E23" s="114"/>
      <c r="F23" s="114"/>
      <c r="G23" s="114"/>
      <c r="H23" s="114"/>
      <c r="I23" s="114"/>
      <c r="J23" s="114"/>
      <c r="K23" s="114"/>
      <c r="L23" s="39"/>
      <c r="M23" s="39" t="s">
        <v>71</v>
      </c>
      <c r="N23" s="39"/>
      <c r="O23" s="39"/>
      <c r="P23" s="20"/>
      <c r="Q23" s="20"/>
      <c r="R23" s="20">
        <f t="shared" ref="R23" si="8">SUM(S23:V23)</f>
        <v>72</v>
      </c>
      <c r="S23" s="20"/>
      <c r="T23" s="20"/>
      <c r="U23" s="20"/>
      <c r="V23" s="20">
        <f t="shared" ref="V23" si="9">SUM(AA23:AL23)</f>
        <v>72</v>
      </c>
      <c r="W23" s="50">
        <v>44</v>
      </c>
      <c r="X23" s="50">
        <v>28</v>
      </c>
      <c r="Y23" s="48"/>
      <c r="Z23" s="20"/>
      <c r="AA23" s="20">
        <v>32</v>
      </c>
      <c r="AB23" s="20"/>
      <c r="AC23" s="20">
        <v>40</v>
      </c>
      <c r="AD23" s="20"/>
      <c r="AE23" s="20">
        <v>0</v>
      </c>
      <c r="AF23" s="20"/>
      <c r="AG23" s="20">
        <v>0</v>
      </c>
      <c r="AH23" s="20"/>
      <c r="AI23" s="20"/>
      <c r="AJ23" s="20"/>
      <c r="AK23" s="20"/>
      <c r="AL23" s="20"/>
    </row>
    <row r="24" spans="1:38" ht="28.5">
      <c r="A24" s="5" t="s">
        <v>125</v>
      </c>
      <c r="B24" s="114" t="s">
        <v>22</v>
      </c>
      <c r="C24" s="114"/>
      <c r="D24" s="114"/>
      <c r="E24" s="114"/>
      <c r="F24" s="114"/>
      <c r="G24" s="114"/>
      <c r="H24" s="114"/>
      <c r="I24" s="114"/>
      <c r="J24" s="114"/>
      <c r="K24" s="114"/>
      <c r="L24" s="39"/>
      <c r="M24" s="39" t="s">
        <v>71</v>
      </c>
      <c r="N24" s="39"/>
      <c r="O24" s="39"/>
      <c r="P24" s="20"/>
      <c r="Q24" s="20"/>
      <c r="R24" s="20">
        <f t="shared" si="3"/>
        <v>72</v>
      </c>
      <c r="S24" s="20"/>
      <c r="T24" s="20"/>
      <c r="U24" s="20"/>
      <c r="V24" s="20">
        <f t="shared" si="4"/>
        <v>72</v>
      </c>
      <c r="W24" s="50">
        <v>0</v>
      </c>
      <c r="X24" s="50">
        <v>72</v>
      </c>
      <c r="Y24" s="48"/>
      <c r="Z24" s="20"/>
      <c r="AA24" s="20">
        <v>32</v>
      </c>
      <c r="AB24" s="20"/>
      <c r="AC24" s="20">
        <v>40</v>
      </c>
      <c r="AD24" s="20"/>
      <c r="AE24" s="20">
        <v>0</v>
      </c>
      <c r="AF24" s="20"/>
      <c r="AG24" s="20">
        <v>0</v>
      </c>
      <c r="AH24" s="20"/>
      <c r="AI24" s="20"/>
      <c r="AJ24" s="20"/>
      <c r="AK24" s="20"/>
      <c r="AL24" s="20"/>
    </row>
    <row r="25" spans="1:38" ht="28.5">
      <c r="A25" s="5" t="s">
        <v>126</v>
      </c>
      <c r="B25" s="114" t="s">
        <v>29</v>
      </c>
      <c r="C25" s="114"/>
      <c r="D25" s="114"/>
      <c r="E25" s="114"/>
      <c r="F25" s="114"/>
      <c r="G25" s="114"/>
      <c r="H25" s="114"/>
      <c r="I25" s="114"/>
      <c r="J25" s="114"/>
      <c r="K25" s="114"/>
      <c r="L25" s="39"/>
      <c r="M25" s="39" t="s">
        <v>72</v>
      </c>
      <c r="N25" s="39"/>
      <c r="O25" s="39"/>
      <c r="P25" s="20"/>
      <c r="Q25" s="20"/>
      <c r="R25" s="20">
        <f t="shared" ref="R25:R27" si="10">SUM(S25:V25)</f>
        <v>108</v>
      </c>
      <c r="S25" s="20">
        <v>6</v>
      </c>
      <c r="T25" s="20"/>
      <c r="U25" s="20"/>
      <c r="V25" s="20">
        <f t="shared" ref="V25:V31" si="11">SUM(AA25:AL25)</f>
        <v>102</v>
      </c>
      <c r="W25" s="20">
        <v>28</v>
      </c>
      <c r="X25" s="20">
        <v>74</v>
      </c>
      <c r="Y25" s="48"/>
      <c r="Z25" s="20"/>
      <c r="AA25" s="20">
        <v>40</v>
      </c>
      <c r="AB25" s="20"/>
      <c r="AC25" s="20">
        <v>62</v>
      </c>
      <c r="AD25" s="20"/>
      <c r="AE25" s="20">
        <v>0</v>
      </c>
      <c r="AF25" s="20"/>
      <c r="AG25" s="20">
        <v>0</v>
      </c>
      <c r="AH25" s="20"/>
      <c r="AI25" s="20">
        <v>0</v>
      </c>
      <c r="AJ25" s="20"/>
      <c r="AK25" s="20">
        <v>0</v>
      </c>
      <c r="AL25" s="20"/>
    </row>
    <row r="26" spans="1:38" ht="36" customHeight="1">
      <c r="A26" s="5" t="s">
        <v>127</v>
      </c>
      <c r="B26" s="114" t="s">
        <v>26</v>
      </c>
      <c r="C26" s="114"/>
      <c r="D26" s="114"/>
      <c r="E26" s="114"/>
      <c r="F26" s="114"/>
      <c r="G26" s="114"/>
      <c r="H26" s="114"/>
      <c r="I26" s="114"/>
      <c r="J26" s="114"/>
      <c r="K26" s="114"/>
      <c r="L26" s="39" t="s">
        <v>70</v>
      </c>
      <c r="M26" s="39" t="s">
        <v>71</v>
      </c>
      <c r="N26" s="39"/>
      <c r="O26" s="39"/>
      <c r="P26" s="20"/>
      <c r="Q26" s="20"/>
      <c r="R26" s="20">
        <f t="shared" si="10"/>
        <v>72</v>
      </c>
      <c r="S26" s="20"/>
      <c r="T26" s="20"/>
      <c r="U26" s="20"/>
      <c r="V26" s="20">
        <f t="shared" si="11"/>
        <v>72</v>
      </c>
      <c r="W26" s="50">
        <v>12</v>
      </c>
      <c r="X26" s="50">
        <v>60</v>
      </c>
      <c r="Y26" s="48"/>
      <c r="Z26" s="20"/>
      <c r="AA26" s="20">
        <v>32</v>
      </c>
      <c r="AB26" s="20"/>
      <c r="AC26" s="20">
        <v>40</v>
      </c>
      <c r="AD26" s="20"/>
      <c r="AE26" s="20">
        <v>0</v>
      </c>
      <c r="AF26" s="20"/>
      <c r="AG26" s="20">
        <v>0</v>
      </c>
      <c r="AH26" s="20"/>
      <c r="AI26" s="20"/>
      <c r="AJ26" s="20"/>
      <c r="AK26" s="20"/>
      <c r="AL26" s="20"/>
    </row>
    <row r="27" spans="1:38" ht="32.25" customHeight="1">
      <c r="A27" s="5" t="s">
        <v>128</v>
      </c>
      <c r="B27" s="114" t="s">
        <v>134</v>
      </c>
      <c r="C27" s="114"/>
      <c r="D27" s="114"/>
      <c r="E27" s="114"/>
      <c r="F27" s="114"/>
      <c r="G27" s="114"/>
      <c r="H27" s="114"/>
      <c r="I27" s="114"/>
      <c r="J27" s="114"/>
      <c r="K27" s="114"/>
      <c r="L27" s="39"/>
      <c r="M27" s="39" t="s">
        <v>71</v>
      </c>
      <c r="N27" s="39"/>
      <c r="O27" s="39"/>
      <c r="P27" s="20"/>
      <c r="Q27" s="20"/>
      <c r="R27" s="20">
        <f t="shared" si="10"/>
        <v>68</v>
      </c>
      <c r="S27" s="20"/>
      <c r="T27" s="20"/>
      <c r="U27" s="20"/>
      <c r="V27" s="20">
        <f t="shared" si="11"/>
        <v>68</v>
      </c>
      <c r="W27" s="50">
        <v>24</v>
      </c>
      <c r="X27" s="50">
        <v>44</v>
      </c>
      <c r="Y27" s="48"/>
      <c r="Z27" s="20"/>
      <c r="AA27" s="20">
        <v>32</v>
      </c>
      <c r="AB27" s="20"/>
      <c r="AC27" s="20">
        <v>36</v>
      </c>
      <c r="AD27" s="20"/>
      <c r="AE27" s="20">
        <v>0</v>
      </c>
      <c r="AF27" s="20"/>
      <c r="AG27" s="20">
        <v>0</v>
      </c>
      <c r="AH27" s="20"/>
      <c r="AI27" s="20"/>
      <c r="AJ27" s="20"/>
      <c r="AK27" s="20"/>
      <c r="AL27" s="20"/>
    </row>
    <row r="28" spans="1:38" ht="36" hidden="1" customHeight="1">
      <c r="A28" s="5" t="s">
        <v>24</v>
      </c>
      <c r="B28" s="114" t="s">
        <v>27</v>
      </c>
      <c r="C28" s="114"/>
      <c r="D28" s="114"/>
      <c r="E28" s="114"/>
      <c r="F28" s="114"/>
      <c r="G28" s="114"/>
      <c r="H28" s="114"/>
      <c r="I28" s="114"/>
      <c r="J28" s="114"/>
      <c r="K28" s="114"/>
      <c r="L28" s="39"/>
      <c r="M28" s="39" t="s">
        <v>71</v>
      </c>
      <c r="N28" s="39"/>
      <c r="O28" s="39"/>
      <c r="P28" s="20"/>
      <c r="Q28" s="20"/>
      <c r="R28" s="20">
        <f t="shared" si="3"/>
        <v>0</v>
      </c>
      <c r="S28" s="20"/>
      <c r="T28" s="20"/>
      <c r="U28" s="20"/>
      <c r="V28" s="20">
        <f t="shared" si="11"/>
        <v>0</v>
      </c>
      <c r="W28" s="48">
        <v>0</v>
      </c>
      <c r="X28" s="48">
        <v>0</v>
      </c>
      <c r="Y28" s="48"/>
      <c r="Z28" s="20"/>
      <c r="AA28" s="20">
        <v>0</v>
      </c>
      <c r="AB28" s="20"/>
      <c r="AC28" s="20">
        <v>0</v>
      </c>
      <c r="AD28" s="20"/>
      <c r="AE28" s="20">
        <v>0</v>
      </c>
      <c r="AF28" s="20"/>
      <c r="AG28" s="20">
        <v>0</v>
      </c>
      <c r="AH28" s="20"/>
      <c r="AI28" s="20"/>
      <c r="AJ28" s="20"/>
      <c r="AK28" s="20"/>
      <c r="AL28" s="20"/>
    </row>
    <row r="29" spans="1:38" ht="28.5">
      <c r="A29" s="5" t="s">
        <v>129</v>
      </c>
      <c r="B29" s="114" t="s">
        <v>31</v>
      </c>
      <c r="C29" s="114"/>
      <c r="D29" s="114"/>
      <c r="E29" s="114"/>
      <c r="F29" s="114"/>
      <c r="G29" s="114"/>
      <c r="H29" s="114"/>
      <c r="I29" s="114"/>
      <c r="J29" s="114"/>
      <c r="K29" s="114"/>
      <c r="L29" s="133" t="s">
        <v>156</v>
      </c>
      <c r="M29" s="39"/>
      <c r="N29" s="39"/>
      <c r="O29" s="39"/>
      <c r="P29" s="20"/>
      <c r="Q29" s="20"/>
      <c r="R29" s="20">
        <f t="shared" ref="R29:R31" si="12">SUM(S29:V29)</f>
        <v>72</v>
      </c>
      <c r="S29" s="20"/>
      <c r="T29" s="20"/>
      <c r="U29" s="20"/>
      <c r="V29" s="20">
        <f>SUM(AA29:AL29)</f>
        <v>72</v>
      </c>
      <c r="W29" s="20">
        <v>44</v>
      </c>
      <c r="X29" s="20">
        <v>28</v>
      </c>
      <c r="Y29" s="48"/>
      <c r="Z29" s="20"/>
      <c r="AA29" s="20">
        <v>72</v>
      </c>
      <c r="AB29" s="20"/>
      <c r="AC29" s="20">
        <v>0</v>
      </c>
      <c r="AD29" s="20"/>
      <c r="AE29" s="20">
        <v>0</v>
      </c>
      <c r="AF29" s="20"/>
      <c r="AG29" s="20">
        <v>0</v>
      </c>
      <c r="AH29" s="20"/>
      <c r="AI29" s="20">
        <v>0</v>
      </c>
      <c r="AJ29" s="20"/>
      <c r="AK29" s="20">
        <v>0</v>
      </c>
      <c r="AL29" s="20"/>
    </row>
    <row r="30" spans="1:38" ht="28.5">
      <c r="A30" s="5" t="s">
        <v>130</v>
      </c>
      <c r="B30" s="114" t="s">
        <v>58</v>
      </c>
      <c r="C30" s="114"/>
      <c r="D30" s="114"/>
      <c r="E30" s="114"/>
      <c r="F30" s="114"/>
      <c r="G30" s="114"/>
      <c r="H30" s="114"/>
      <c r="I30" s="114"/>
      <c r="J30" s="114"/>
      <c r="K30" s="114"/>
      <c r="L30" s="134"/>
      <c r="M30" s="39"/>
      <c r="N30" s="39"/>
      <c r="O30" s="39"/>
      <c r="P30" s="20" t="s">
        <v>71</v>
      </c>
      <c r="Q30" s="20"/>
      <c r="R30" s="20">
        <f>SUM(S30:V30)</f>
        <v>72</v>
      </c>
      <c r="S30" s="20"/>
      <c r="T30" s="20"/>
      <c r="U30" s="20"/>
      <c r="V30" s="20">
        <f>AA30+AC30+AE30+AG30</f>
        <v>72</v>
      </c>
      <c r="W30" s="20">
        <v>44</v>
      </c>
      <c r="X30" s="20">
        <v>28</v>
      </c>
      <c r="Y30" s="48"/>
      <c r="Z30" s="20"/>
      <c r="AA30" s="20">
        <v>72</v>
      </c>
      <c r="AB30" s="20"/>
      <c r="AC30" s="20">
        <v>0</v>
      </c>
      <c r="AD30" s="20"/>
      <c r="AE30" s="20">
        <v>0</v>
      </c>
      <c r="AF30" s="20"/>
      <c r="AG30" s="20">
        <v>0</v>
      </c>
      <c r="AH30" s="20"/>
      <c r="AI30" s="20">
        <v>36</v>
      </c>
      <c r="AJ30" s="20"/>
      <c r="AK30" s="20">
        <v>0</v>
      </c>
      <c r="AL30" s="20"/>
    </row>
    <row r="31" spans="1:38" ht="28.5">
      <c r="A31" s="44" t="s">
        <v>131</v>
      </c>
      <c r="B31" s="107" t="s">
        <v>104</v>
      </c>
      <c r="C31" s="108"/>
      <c r="D31" s="108"/>
      <c r="E31" s="108"/>
      <c r="F31" s="108"/>
      <c r="G31" s="108"/>
      <c r="H31" s="108"/>
      <c r="I31" s="108"/>
      <c r="J31" s="108"/>
      <c r="K31" s="109"/>
      <c r="L31" s="39"/>
      <c r="M31" s="39" t="s">
        <v>71</v>
      </c>
      <c r="N31" s="39"/>
      <c r="O31" s="39"/>
      <c r="P31" s="20"/>
      <c r="Q31" s="20"/>
      <c r="R31" s="20">
        <f t="shared" si="12"/>
        <v>32</v>
      </c>
      <c r="S31" s="20"/>
      <c r="T31" s="20"/>
      <c r="U31" s="20"/>
      <c r="V31" s="20">
        <f t="shared" si="11"/>
        <v>32</v>
      </c>
      <c r="W31" s="20">
        <f t="shared" ref="W31" si="13">V31-X31</f>
        <v>22</v>
      </c>
      <c r="X31" s="20">
        <v>10</v>
      </c>
      <c r="Y31" s="48"/>
      <c r="Z31" s="20"/>
      <c r="AA31" s="20">
        <v>0</v>
      </c>
      <c r="AB31" s="20"/>
      <c r="AC31" s="20">
        <v>32</v>
      </c>
      <c r="AD31" s="20"/>
      <c r="AE31" s="20">
        <v>0</v>
      </c>
      <c r="AF31" s="20"/>
      <c r="AG31" s="20">
        <v>0</v>
      </c>
      <c r="AH31" s="20"/>
      <c r="AI31" s="20"/>
      <c r="AJ31" s="20"/>
      <c r="AK31" s="20"/>
      <c r="AL31" s="20"/>
    </row>
    <row r="32" spans="1:38" ht="36.75" customHeight="1">
      <c r="A32" s="132" t="s">
        <v>103</v>
      </c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100"/>
      <c r="AI32" s="20"/>
      <c r="AJ32" s="20"/>
      <c r="AK32" s="20"/>
      <c r="AL32" s="20"/>
    </row>
    <row r="33" spans="1:38" ht="30" customHeight="1">
      <c r="A33" s="5" t="s">
        <v>132</v>
      </c>
      <c r="B33" s="114" t="s">
        <v>23</v>
      </c>
      <c r="C33" s="114"/>
      <c r="D33" s="114"/>
      <c r="E33" s="114"/>
      <c r="F33" s="114"/>
      <c r="G33" s="114"/>
      <c r="H33" s="114"/>
      <c r="I33" s="114"/>
      <c r="J33" s="114"/>
      <c r="K33" s="114"/>
      <c r="L33" s="20"/>
      <c r="M33" s="20"/>
      <c r="N33" s="39" t="s">
        <v>72</v>
      </c>
      <c r="O33" s="20"/>
      <c r="P33" s="20"/>
      <c r="Q33" s="20"/>
      <c r="R33" s="20">
        <f>V33+S33</f>
        <v>292</v>
      </c>
      <c r="S33" s="20">
        <v>3</v>
      </c>
      <c r="T33" s="20"/>
      <c r="U33" s="20"/>
      <c r="V33" s="20">
        <f>SUM(AA33:AL33)</f>
        <v>289</v>
      </c>
      <c r="W33" s="50">
        <v>160</v>
      </c>
      <c r="X33" s="50">
        <v>133</v>
      </c>
      <c r="Y33" s="48"/>
      <c r="Z33" s="20"/>
      <c r="AA33" s="20">
        <v>80</v>
      </c>
      <c r="AB33" s="20"/>
      <c r="AC33" s="20">
        <v>101</v>
      </c>
      <c r="AD33" s="20"/>
      <c r="AE33" s="20">
        <v>108</v>
      </c>
      <c r="AF33" s="20"/>
      <c r="AG33" s="20">
        <v>0</v>
      </c>
      <c r="AH33" s="20"/>
      <c r="AI33" s="20"/>
      <c r="AJ33" s="20"/>
      <c r="AK33" s="20"/>
      <c r="AL33" s="20"/>
    </row>
    <row r="34" spans="1:38" ht="28.5">
      <c r="A34" s="5" t="s">
        <v>133</v>
      </c>
      <c r="B34" s="114" t="s">
        <v>57</v>
      </c>
      <c r="C34" s="114"/>
      <c r="D34" s="114"/>
      <c r="E34" s="114"/>
      <c r="F34" s="114"/>
      <c r="G34" s="114"/>
      <c r="H34" s="114"/>
      <c r="I34" s="114"/>
      <c r="J34" s="114"/>
      <c r="K34" s="114"/>
      <c r="L34" s="20"/>
      <c r="M34" s="39" t="s">
        <v>72</v>
      </c>
      <c r="N34" s="39"/>
      <c r="O34" s="20"/>
      <c r="P34" s="20"/>
      <c r="Q34" s="20"/>
      <c r="R34" s="20">
        <f t="shared" si="3"/>
        <v>180</v>
      </c>
      <c r="S34" s="20">
        <v>6</v>
      </c>
      <c r="T34" s="20"/>
      <c r="U34" s="20"/>
      <c r="V34" s="20">
        <f>SUM(AA34:AL34)</f>
        <v>174</v>
      </c>
      <c r="W34" s="50">
        <v>154</v>
      </c>
      <c r="X34" s="50">
        <v>20</v>
      </c>
      <c r="Y34" s="48"/>
      <c r="Z34" s="20"/>
      <c r="AA34" s="20">
        <v>68</v>
      </c>
      <c r="AB34" s="20"/>
      <c r="AC34" s="20">
        <v>106</v>
      </c>
      <c r="AD34" s="20"/>
      <c r="AE34" s="20"/>
      <c r="AF34" s="20"/>
      <c r="AG34" s="20">
        <v>0</v>
      </c>
      <c r="AH34" s="20"/>
      <c r="AI34" s="20">
        <v>0</v>
      </c>
      <c r="AJ34" s="20"/>
      <c r="AK34" s="20">
        <v>0</v>
      </c>
      <c r="AL34" s="20"/>
    </row>
    <row r="35" spans="1:38" ht="34.5" customHeight="1">
      <c r="A35" s="98" t="s">
        <v>105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100"/>
      <c r="AI35" s="20"/>
      <c r="AJ35" s="20"/>
      <c r="AK35" s="20"/>
      <c r="AL35" s="20"/>
    </row>
    <row r="36" spans="1:38" ht="33" customHeight="1">
      <c r="A36" s="44" t="s">
        <v>106</v>
      </c>
      <c r="B36" s="107" t="s">
        <v>172</v>
      </c>
      <c r="C36" s="108"/>
      <c r="D36" s="108"/>
      <c r="E36" s="108"/>
      <c r="F36" s="108"/>
      <c r="G36" s="108"/>
      <c r="H36" s="108"/>
      <c r="I36" s="108"/>
      <c r="J36" s="108"/>
      <c r="K36" s="109"/>
      <c r="L36" s="39" t="s">
        <v>71</v>
      </c>
      <c r="M36" s="20" t="s">
        <v>73</v>
      </c>
      <c r="N36" s="20"/>
      <c r="O36" s="20"/>
      <c r="P36" s="20"/>
      <c r="Q36" s="20"/>
      <c r="R36" s="20">
        <f t="shared" ref="R36" si="14">SUM(S36:V36)</f>
        <v>36</v>
      </c>
      <c r="S36" s="20"/>
      <c r="T36" s="20"/>
      <c r="U36" s="20"/>
      <c r="V36" s="20">
        <f t="shared" ref="V36" si="15">SUM(AA36:AL36)</f>
        <v>36</v>
      </c>
      <c r="W36" s="50">
        <v>10</v>
      </c>
      <c r="X36" s="50">
        <v>26</v>
      </c>
      <c r="Y36" s="20"/>
      <c r="Z36" s="20"/>
      <c r="AA36" s="20">
        <v>36</v>
      </c>
      <c r="AB36" s="20"/>
      <c r="AC36" s="20">
        <v>0</v>
      </c>
      <c r="AD36" s="20"/>
      <c r="AE36" s="20">
        <v>0</v>
      </c>
      <c r="AF36" s="20"/>
      <c r="AG36" s="20">
        <v>0</v>
      </c>
      <c r="AH36" s="20"/>
      <c r="AI36" s="20"/>
      <c r="AJ36" s="20"/>
      <c r="AK36" s="20"/>
      <c r="AL36" s="20"/>
    </row>
    <row r="37" spans="1:38" ht="30.75" customHeight="1">
      <c r="A37" s="44" t="s">
        <v>107</v>
      </c>
      <c r="B37" s="139" t="s">
        <v>173</v>
      </c>
      <c r="C37" s="139"/>
      <c r="D37" s="139"/>
      <c r="E37" s="139"/>
      <c r="F37" s="139"/>
      <c r="G37" s="139"/>
      <c r="H37" s="139"/>
      <c r="I37" s="139"/>
      <c r="J37" s="139"/>
      <c r="K37" s="139"/>
      <c r="L37" s="39"/>
      <c r="M37" s="20" t="s">
        <v>71</v>
      </c>
      <c r="N37" s="20"/>
      <c r="O37" s="20"/>
      <c r="P37" s="20"/>
      <c r="Q37" s="20" t="s">
        <v>71</v>
      </c>
      <c r="R37" s="20">
        <f t="shared" ref="R37" si="16">SUM(S37:V37)</f>
        <v>36</v>
      </c>
      <c r="S37" s="20"/>
      <c r="T37" s="20"/>
      <c r="U37" s="20"/>
      <c r="V37" s="20">
        <v>36</v>
      </c>
      <c r="W37" s="20">
        <v>36</v>
      </c>
      <c r="X37" s="20">
        <v>0</v>
      </c>
      <c r="Y37" s="20"/>
      <c r="Z37" s="20"/>
      <c r="AA37" s="20">
        <v>0</v>
      </c>
      <c r="AB37" s="20"/>
      <c r="AC37" s="20">
        <v>36</v>
      </c>
      <c r="AD37" s="20"/>
      <c r="AE37" s="20">
        <v>0</v>
      </c>
      <c r="AF37" s="20"/>
      <c r="AG37" s="20">
        <v>0</v>
      </c>
      <c r="AH37" s="20"/>
      <c r="AI37" s="20"/>
      <c r="AJ37" s="20"/>
      <c r="AK37" s="20">
        <v>48</v>
      </c>
      <c r="AL37" s="20"/>
    </row>
    <row r="38" spans="1:38" ht="61.5" customHeight="1">
      <c r="A38" s="47" t="s">
        <v>91</v>
      </c>
      <c r="B38" s="172" t="s">
        <v>90</v>
      </c>
      <c r="C38" s="172"/>
      <c r="D38" s="172"/>
      <c r="E38" s="172"/>
      <c r="F38" s="172"/>
      <c r="G38" s="172"/>
      <c r="H38" s="172"/>
      <c r="I38" s="172"/>
      <c r="J38" s="172"/>
      <c r="K38" s="172"/>
      <c r="L38" s="46"/>
      <c r="M38" s="46"/>
      <c r="N38" s="46"/>
      <c r="O38" s="46"/>
      <c r="P38" s="46"/>
      <c r="Q38" s="46"/>
      <c r="R38" s="46">
        <f>SUM(R39:R44)</f>
        <v>216</v>
      </c>
      <c r="S38" s="46">
        <f t="shared" ref="S38:AH38" si="17">SUM(S39:S44)</f>
        <v>0</v>
      </c>
      <c r="T38" s="46">
        <f t="shared" si="17"/>
        <v>0</v>
      </c>
      <c r="U38" s="46">
        <f t="shared" si="17"/>
        <v>8</v>
      </c>
      <c r="V38" s="46">
        <f t="shared" si="17"/>
        <v>208</v>
      </c>
      <c r="W38" s="46">
        <f t="shared" si="17"/>
        <v>54</v>
      </c>
      <c r="X38" s="46">
        <f t="shared" si="17"/>
        <v>154</v>
      </c>
      <c r="Y38" s="46">
        <f t="shared" si="17"/>
        <v>0</v>
      </c>
      <c r="Z38" s="46">
        <f t="shared" si="17"/>
        <v>0</v>
      </c>
      <c r="AA38" s="46">
        <f t="shared" si="17"/>
        <v>36</v>
      </c>
      <c r="AB38" s="46">
        <f t="shared" si="17"/>
        <v>2</v>
      </c>
      <c r="AC38" s="46">
        <f t="shared" si="17"/>
        <v>0</v>
      </c>
      <c r="AD38" s="46">
        <f t="shared" si="17"/>
        <v>0</v>
      </c>
      <c r="AE38" s="46">
        <f t="shared" si="17"/>
        <v>96</v>
      </c>
      <c r="AF38" s="46">
        <f t="shared" si="17"/>
        <v>4</v>
      </c>
      <c r="AG38" s="46">
        <f t="shared" si="17"/>
        <v>84</v>
      </c>
      <c r="AH38" s="46">
        <f t="shared" si="17"/>
        <v>2</v>
      </c>
      <c r="AI38" s="25">
        <f>SUM(AI45:AI48)</f>
        <v>112</v>
      </c>
      <c r="AJ38" s="25">
        <f>SUM(AJ45:AJ48)</f>
        <v>4</v>
      </c>
      <c r="AK38" s="25">
        <f>SUM(AK45:AK48)</f>
        <v>40</v>
      </c>
      <c r="AL38" s="25">
        <f>SUM(AL45:AL48)</f>
        <v>0</v>
      </c>
    </row>
    <row r="39" spans="1:38" ht="28.5">
      <c r="A39" s="5" t="s">
        <v>92</v>
      </c>
      <c r="B39" s="114" t="s">
        <v>93</v>
      </c>
      <c r="C39" s="114"/>
      <c r="D39" s="114"/>
      <c r="E39" s="114"/>
      <c r="F39" s="114"/>
      <c r="G39" s="114"/>
      <c r="H39" s="114"/>
      <c r="I39" s="114"/>
      <c r="J39" s="114"/>
      <c r="K39" s="114"/>
      <c r="L39" s="39" t="s">
        <v>71</v>
      </c>
      <c r="M39" s="39"/>
      <c r="N39" s="39"/>
      <c r="O39" s="39"/>
      <c r="P39" s="20"/>
      <c r="Q39" s="20"/>
      <c r="R39" s="20">
        <f>V39+T39+S39+U39</f>
        <v>36</v>
      </c>
      <c r="S39" s="20"/>
      <c r="T39" s="20"/>
      <c r="U39" s="20">
        <v>2</v>
      </c>
      <c r="V39" s="20">
        <f t="shared" ref="V39:V43" si="18">W39+X39</f>
        <v>34</v>
      </c>
      <c r="W39" s="20">
        <v>28</v>
      </c>
      <c r="X39" s="20">
        <v>6</v>
      </c>
      <c r="Y39" s="20"/>
      <c r="Z39" s="20"/>
      <c r="AA39" s="20">
        <v>36</v>
      </c>
      <c r="AB39" s="20">
        <v>2</v>
      </c>
      <c r="AC39" s="20">
        <v>0</v>
      </c>
      <c r="AD39" s="20"/>
      <c r="AE39" s="20">
        <v>0</v>
      </c>
      <c r="AF39" s="20"/>
      <c r="AG39" s="20">
        <v>0</v>
      </c>
      <c r="AH39" s="20"/>
      <c r="AI39" s="20">
        <v>0</v>
      </c>
      <c r="AJ39" s="20"/>
      <c r="AK39" s="20">
        <v>0</v>
      </c>
      <c r="AL39" s="20">
        <v>0</v>
      </c>
    </row>
    <row r="40" spans="1:38" ht="59.25" customHeight="1">
      <c r="A40" s="5" t="s">
        <v>94</v>
      </c>
      <c r="B40" s="114" t="s">
        <v>30</v>
      </c>
      <c r="C40" s="114"/>
      <c r="D40" s="114"/>
      <c r="E40" s="114"/>
      <c r="F40" s="114"/>
      <c r="G40" s="114"/>
      <c r="H40" s="114"/>
      <c r="I40" s="114"/>
      <c r="J40" s="114"/>
      <c r="K40" s="114"/>
      <c r="L40" s="39"/>
      <c r="M40" s="39"/>
      <c r="N40" s="39"/>
      <c r="O40" s="39" t="s">
        <v>71</v>
      </c>
      <c r="P40" s="20" t="s">
        <v>71</v>
      </c>
      <c r="Q40" s="20"/>
      <c r="R40" s="20">
        <f t="shared" ref="R40:R44" si="19">V40+T40+S40+U40</f>
        <v>36</v>
      </c>
      <c r="S40" s="20"/>
      <c r="T40" s="20"/>
      <c r="U40" s="20">
        <v>2</v>
      </c>
      <c r="V40" s="20">
        <f t="shared" si="18"/>
        <v>34</v>
      </c>
      <c r="W40" s="20">
        <v>0</v>
      </c>
      <c r="X40" s="20">
        <v>34</v>
      </c>
      <c r="Y40" s="20"/>
      <c r="Z40" s="20"/>
      <c r="AA40" s="20">
        <v>0</v>
      </c>
      <c r="AB40" s="20"/>
      <c r="AC40" s="20">
        <v>0</v>
      </c>
      <c r="AD40" s="20"/>
      <c r="AE40" s="20">
        <v>12</v>
      </c>
      <c r="AF40" s="20"/>
      <c r="AG40" s="20">
        <v>24</v>
      </c>
      <c r="AH40" s="20">
        <v>2</v>
      </c>
      <c r="AI40" s="20">
        <v>20</v>
      </c>
      <c r="AJ40" s="20">
        <v>1</v>
      </c>
      <c r="AK40" s="20">
        <v>16</v>
      </c>
      <c r="AL40" s="20"/>
    </row>
    <row r="41" spans="1:38" ht="34.5" customHeight="1">
      <c r="A41" s="5" t="s">
        <v>95</v>
      </c>
      <c r="B41" s="114" t="s">
        <v>36</v>
      </c>
      <c r="C41" s="114"/>
      <c r="D41" s="114"/>
      <c r="E41" s="114"/>
      <c r="F41" s="114"/>
      <c r="G41" s="114"/>
      <c r="H41" s="114"/>
      <c r="I41" s="114"/>
      <c r="J41" s="114"/>
      <c r="K41" s="114"/>
      <c r="L41" s="39"/>
      <c r="M41" s="39"/>
      <c r="N41" s="39"/>
      <c r="O41" s="39" t="s">
        <v>71</v>
      </c>
      <c r="P41" s="20" t="s">
        <v>71</v>
      </c>
      <c r="Q41" s="20" t="s">
        <v>71</v>
      </c>
      <c r="R41" s="20">
        <f t="shared" si="19"/>
        <v>36</v>
      </c>
      <c r="S41" s="20"/>
      <c r="T41" s="20"/>
      <c r="U41" s="20"/>
      <c r="V41" s="20">
        <f t="shared" si="18"/>
        <v>36</v>
      </c>
      <c r="W41" s="20">
        <v>6</v>
      </c>
      <c r="X41" s="20">
        <v>30</v>
      </c>
      <c r="Y41" s="20"/>
      <c r="Z41" s="20"/>
      <c r="AA41" s="20">
        <v>0</v>
      </c>
      <c r="AB41" s="20"/>
      <c r="AC41" s="20">
        <v>0</v>
      </c>
      <c r="AD41" s="20"/>
      <c r="AE41" s="20">
        <v>0</v>
      </c>
      <c r="AF41" s="20"/>
      <c r="AG41" s="20">
        <v>36</v>
      </c>
      <c r="AH41" s="20"/>
      <c r="AI41" s="20">
        <v>0</v>
      </c>
      <c r="AJ41" s="20"/>
      <c r="AK41" s="20">
        <v>0</v>
      </c>
      <c r="AL41" s="20"/>
    </row>
    <row r="42" spans="1:38" ht="33.75" customHeight="1">
      <c r="A42" s="5" t="s">
        <v>96</v>
      </c>
      <c r="B42" s="114" t="s">
        <v>26</v>
      </c>
      <c r="C42" s="114"/>
      <c r="D42" s="114"/>
      <c r="E42" s="114"/>
      <c r="F42" s="114"/>
      <c r="G42" s="114"/>
      <c r="H42" s="114"/>
      <c r="I42" s="114"/>
      <c r="J42" s="114"/>
      <c r="K42" s="114"/>
      <c r="L42" s="39"/>
      <c r="M42" s="39"/>
      <c r="N42" s="39"/>
      <c r="O42" s="39" t="s">
        <v>71</v>
      </c>
      <c r="P42" s="20" t="s">
        <v>70</v>
      </c>
      <c r="Q42" s="20" t="s">
        <v>71</v>
      </c>
      <c r="R42" s="20">
        <f t="shared" si="19"/>
        <v>36</v>
      </c>
      <c r="S42" s="20"/>
      <c r="T42" s="20"/>
      <c r="U42" s="20"/>
      <c r="V42" s="20">
        <f t="shared" si="18"/>
        <v>36</v>
      </c>
      <c r="W42" s="20">
        <v>0</v>
      </c>
      <c r="X42" s="20">
        <v>36</v>
      </c>
      <c r="Y42" s="20"/>
      <c r="Z42" s="20"/>
      <c r="AA42" s="20">
        <v>0</v>
      </c>
      <c r="AB42" s="20"/>
      <c r="AC42" s="20">
        <v>0</v>
      </c>
      <c r="AD42" s="20"/>
      <c r="AE42" s="20">
        <v>12</v>
      </c>
      <c r="AF42" s="20"/>
      <c r="AG42" s="20">
        <v>24</v>
      </c>
      <c r="AH42" s="20"/>
      <c r="AI42" s="20">
        <v>20</v>
      </c>
      <c r="AJ42" s="20"/>
      <c r="AK42" s="20">
        <v>20</v>
      </c>
      <c r="AL42" s="20"/>
    </row>
    <row r="43" spans="1:38" ht="27.75" customHeight="1">
      <c r="A43" s="5" t="s">
        <v>97</v>
      </c>
      <c r="B43" s="114" t="s">
        <v>98</v>
      </c>
      <c r="C43" s="114"/>
      <c r="D43" s="114"/>
      <c r="E43" s="114"/>
      <c r="F43" s="114"/>
      <c r="G43" s="114"/>
      <c r="H43" s="114"/>
      <c r="I43" s="114"/>
      <c r="J43" s="114"/>
      <c r="K43" s="114"/>
      <c r="L43" s="39"/>
      <c r="M43" s="39"/>
      <c r="N43" s="137" t="s">
        <v>118</v>
      </c>
      <c r="O43" s="39"/>
      <c r="P43" s="20" t="s">
        <v>71</v>
      </c>
      <c r="Q43" s="20" t="s">
        <v>71</v>
      </c>
      <c r="R43" s="20">
        <f t="shared" si="19"/>
        <v>36</v>
      </c>
      <c r="S43" s="20"/>
      <c r="T43" s="20"/>
      <c r="U43" s="20">
        <v>2</v>
      </c>
      <c r="V43" s="20">
        <f t="shared" si="18"/>
        <v>34</v>
      </c>
      <c r="W43" s="20">
        <v>10</v>
      </c>
      <c r="X43" s="20">
        <v>24</v>
      </c>
      <c r="Y43" s="20"/>
      <c r="Z43" s="20"/>
      <c r="AA43" s="20">
        <v>0</v>
      </c>
      <c r="AB43" s="20"/>
      <c r="AC43" s="20">
        <v>0</v>
      </c>
      <c r="AD43" s="20"/>
      <c r="AE43" s="20">
        <v>36</v>
      </c>
      <c r="AF43" s="20">
        <v>2</v>
      </c>
      <c r="AG43" s="20">
        <v>0</v>
      </c>
      <c r="AH43" s="20"/>
      <c r="AI43" s="20">
        <v>20</v>
      </c>
      <c r="AJ43" s="20"/>
      <c r="AK43" s="20">
        <v>20</v>
      </c>
      <c r="AL43" s="20"/>
    </row>
    <row r="44" spans="1:38" ht="29.25" customHeight="1">
      <c r="A44" s="5" t="s">
        <v>99</v>
      </c>
      <c r="B44" s="114" t="s">
        <v>135</v>
      </c>
      <c r="C44" s="114"/>
      <c r="D44" s="114"/>
      <c r="E44" s="114"/>
      <c r="F44" s="114"/>
      <c r="G44" s="114"/>
      <c r="H44" s="114"/>
      <c r="I44" s="114"/>
      <c r="J44" s="114"/>
      <c r="K44" s="114"/>
      <c r="L44" s="39"/>
      <c r="M44" s="39"/>
      <c r="N44" s="138"/>
      <c r="O44" s="39"/>
      <c r="P44" s="20" t="s">
        <v>71</v>
      </c>
      <c r="Q44" s="20" t="s">
        <v>71</v>
      </c>
      <c r="R44" s="20">
        <f t="shared" si="19"/>
        <v>36</v>
      </c>
      <c r="S44" s="20"/>
      <c r="T44" s="20"/>
      <c r="U44" s="20">
        <v>2</v>
      </c>
      <c r="V44" s="20">
        <f t="shared" ref="V44" si="20">W44+X44</f>
        <v>34</v>
      </c>
      <c r="W44" s="20">
        <v>10</v>
      </c>
      <c r="X44" s="20">
        <v>24</v>
      </c>
      <c r="Y44" s="20"/>
      <c r="Z44" s="20"/>
      <c r="AA44" s="20">
        <v>0</v>
      </c>
      <c r="AB44" s="20"/>
      <c r="AC44" s="20">
        <v>0</v>
      </c>
      <c r="AD44" s="20"/>
      <c r="AE44" s="20">
        <v>36</v>
      </c>
      <c r="AF44" s="20">
        <v>2</v>
      </c>
      <c r="AG44" s="20">
        <v>0</v>
      </c>
      <c r="AH44" s="20"/>
      <c r="AI44" s="20">
        <v>20</v>
      </c>
      <c r="AJ44" s="20"/>
      <c r="AK44" s="20">
        <v>20</v>
      </c>
      <c r="AL44" s="20"/>
    </row>
    <row r="45" spans="1:38" ht="59.25" customHeight="1">
      <c r="A45" s="47" t="s">
        <v>32</v>
      </c>
      <c r="B45" s="172" t="s">
        <v>33</v>
      </c>
      <c r="C45" s="172"/>
      <c r="D45" s="172"/>
      <c r="E45" s="172"/>
      <c r="F45" s="172"/>
      <c r="G45" s="172"/>
      <c r="H45" s="172"/>
      <c r="I45" s="172"/>
      <c r="J45" s="172"/>
      <c r="K45" s="172"/>
      <c r="L45" s="59"/>
      <c r="M45" s="59"/>
      <c r="N45" s="59"/>
      <c r="O45" s="59"/>
      <c r="P45" s="46"/>
      <c r="Q45" s="46"/>
      <c r="R45" s="46">
        <f>R47+R48+R50+R49</f>
        <v>144</v>
      </c>
      <c r="S45" s="46">
        <f t="shared" ref="S45:AG45" si="21">S47+S48+S50+S49</f>
        <v>0</v>
      </c>
      <c r="T45" s="46">
        <f t="shared" si="21"/>
        <v>0</v>
      </c>
      <c r="U45" s="46">
        <f t="shared" si="21"/>
        <v>8</v>
      </c>
      <c r="V45" s="46">
        <f t="shared" si="21"/>
        <v>136</v>
      </c>
      <c r="W45" s="46">
        <f t="shared" si="21"/>
        <v>32</v>
      </c>
      <c r="X45" s="46">
        <f t="shared" si="21"/>
        <v>104</v>
      </c>
      <c r="Y45" s="46">
        <f t="shared" si="21"/>
        <v>0</v>
      </c>
      <c r="Z45" s="46">
        <f t="shared" si="21"/>
        <v>0</v>
      </c>
      <c r="AA45" s="46">
        <f t="shared" si="21"/>
        <v>0</v>
      </c>
      <c r="AB45" s="46">
        <f t="shared" si="21"/>
        <v>0</v>
      </c>
      <c r="AC45" s="46">
        <f t="shared" si="21"/>
        <v>144</v>
      </c>
      <c r="AD45" s="46">
        <f t="shared" si="21"/>
        <v>8</v>
      </c>
      <c r="AE45" s="46">
        <f t="shared" si="21"/>
        <v>0</v>
      </c>
      <c r="AF45" s="46">
        <f t="shared" si="21"/>
        <v>0</v>
      </c>
      <c r="AG45" s="46">
        <f t="shared" si="21"/>
        <v>0</v>
      </c>
      <c r="AH45" s="46">
        <f>AH47+AH48+AH50+AH49</f>
        <v>0</v>
      </c>
      <c r="AI45" s="46">
        <f t="shared" ref="AI45:AL45" si="22">AI47+AI48+AI50+AI49</f>
        <v>76</v>
      </c>
      <c r="AJ45" s="46">
        <f t="shared" si="22"/>
        <v>2</v>
      </c>
      <c r="AK45" s="46">
        <f t="shared" si="22"/>
        <v>40</v>
      </c>
      <c r="AL45" s="46">
        <f t="shared" si="22"/>
        <v>0</v>
      </c>
    </row>
    <row r="46" spans="1:38" ht="32.25" hidden="1" customHeight="1">
      <c r="A46" s="4"/>
      <c r="B46" s="176" t="s">
        <v>5</v>
      </c>
      <c r="C46" s="176"/>
      <c r="D46" s="176"/>
      <c r="E46" s="176"/>
      <c r="F46" s="176"/>
      <c r="G46" s="176"/>
      <c r="H46" s="176"/>
      <c r="I46" s="176"/>
      <c r="J46" s="176"/>
      <c r="K46" s="176"/>
      <c r="L46" s="39"/>
      <c r="M46" s="39"/>
      <c r="N46" s="39"/>
      <c r="O46" s="39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</row>
    <row r="47" spans="1:38" ht="37.5" customHeight="1">
      <c r="A47" s="5" t="s">
        <v>34</v>
      </c>
      <c r="B47" s="114" t="s">
        <v>136</v>
      </c>
      <c r="C47" s="114"/>
      <c r="D47" s="114"/>
      <c r="E47" s="114"/>
      <c r="F47" s="114"/>
      <c r="G47" s="114"/>
      <c r="H47" s="114"/>
      <c r="I47" s="114"/>
      <c r="J47" s="114"/>
      <c r="K47" s="114"/>
      <c r="L47" s="39"/>
      <c r="M47" s="39" t="s">
        <v>166</v>
      </c>
      <c r="N47" s="39"/>
      <c r="O47" s="39"/>
      <c r="P47" s="20"/>
      <c r="Q47" s="20"/>
      <c r="R47" s="20">
        <f>V47+T47+S47+U47</f>
        <v>36</v>
      </c>
      <c r="S47" s="20"/>
      <c r="T47" s="20"/>
      <c r="U47" s="20">
        <v>2</v>
      </c>
      <c r="V47" s="20">
        <f>W47+X47</f>
        <v>34</v>
      </c>
      <c r="W47" s="20">
        <v>2</v>
      </c>
      <c r="X47" s="20">
        <v>32</v>
      </c>
      <c r="Y47" s="20"/>
      <c r="Z47" s="20"/>
      <c r="AA47" s="20">
        <v>0</v>
      </c>
      <c r="AB47" s="20"/>
      <c r="AC47" s="20">
        <v>36</v>
      </c>
      <c r="AD47" s="20">
        <v>2</v>
      </c>
      <c r="AE47" s="20">
        <v>0</v>
      </c>
      <c r="AF47" s="20"/>
      <c r="AG47" s="20">
        <v>0</v>
      </c>
      <c r="AH47" s="20"/>
      <c r="AI47" s="20">
        <v>0</v>
      </c>
      <c r="AJ47" s="20"/>
      <c r="AK47" s="20">
        <v>0</v>
      </c>
      <c r="AL47" s="20">
        <v>0</v>
      </c>
    </row>
    <row r="48" spans="1:38" ht="31.5" customHeight="1">
      <c r="A48" s="5" t="s">
        <v>35</v>
      </c>
      <c r="B48" s="114" t="s">
        <v>137</v>
      </c>
      <c r="C48" s="114"/>
      <c r="D48" s="114"/>
      <c r="E48" s="114"/>
      <c r="F48" s="114"/>
      <c r="G48" s="114"/>
      <c r="H48" s="114"/>
      <c r="I48" s="114"/>
      <c r="J48" s="114"/>
      <c r="K48" s="114"/>
      <c r="L48" s="39"/>
      <c r="M48" s="57" t="s">
        <v>156</v>
      </c>
      <c r="N48" s="39"/>
      <c r="O48" s="39"/>
      <c r="P48" s="20" t="s">
        <v>71</v>
      </c>
      <c r="Q48" s="20" t="s">
        <v>71</v>
      </c>
      <c r="R48" s="20">
        <f t="shared" ref="R48:R50" si="23">V48+T48+S48+U48</f>
        <v>36</v>
      </c>
      <c r="S48" s="20"/>
      <c r="T48" s="20"/>
      <c r="U48" s="20">
        <v>2</v>
      </c>
      <c r="V48" s="20">
        <f>W48+X48</f>
        <v>34</v>
      </c>
      <c r="W48" s="20">
        <v>10</v>
      </c>
      <c r="X48" s="20">
        <v>24</v>
      </c>
      <c r="Y48" s="20"/>
      <c r="Z48" s="20"/>
      <c r="AA48" s="20">
        <v>0</v>
      </c>
      <c r="AB48" s="20"/>
      <c r="AC48" s="20">
        <v>36</v>
      </c>
      <c r="AD48" s="20">
        <v>2</v>
      </c>
      <c r="AE48" s="20">
        <v>0</v>
      </c>
      <c r="AF48" s="20"/>
      <c r="AG48" s="20">
        <v>0</v>
      </c>
      <c r="AH48" s="20"/>
      <c r="AI48" s="20">
        <v>36</v>
      </c>
      <c r="AJ48" s="20">
        <v>2</v>
      </c>
      <c r="AK48" s="20">
        <v>0</v>
      </c>
      <c r="AL48" s="19">
        <v>0</v>
      </c>
    </row>
    <row r="49" spans="1:38" ht="35.25" customHeight="1">
      <c r="A49" s="5" t="s">
        <v>111</v>
      </c>
      <c r="B49" s="114" t="s">
        <v>110</v>
      </c>
      <c r="C49" s="114"/>
      <c r="D49" s="114"/>
      <c r="E49" s="114"/>
      <c r="F49" s="114"/>
      <c r="G49" s="114"/>
      <c r="H49" s="114"/>
      <c r="I49" s="114"/>
      <c r="J49" s="114"/>
      <c r="K49" s="114"/>
      <c r="L49" s="39"/>
      <c r="M49" s="53" t="s">
        <v>166</v>
      </c>
      <c r="N49" s="39"/>
      <c r="O49" s="39"/>
      <c r="P49" s="20" t="s">
        <v>71</v>
      </c>
      <c r="Q49" s="20" t="s">
        <v>71</v>
      </c>
      <c r="R49" s="20">
        <f t="shared" si="23"/>
        <v>36</v>
      </c>
      <c r="S49" s="20"/>
      <c r="T49" s="20"/>
      <c r="U49" s="20">
        <v>2</v>
      </c>
      <c r="V49" s="20">
        <f t="shared" ref="V49" si="24">W49+X49</f>
        <v>34</v>
      </c>
      <c r="W49" s="20">
        <v>10</v>
      </c>
      <c r="X49" s="20">
        <v>24</v>
      </c>
      <c r="Y49" s="20"/>
      <c r="Z49" s="20"/>
      <c r="AA49" s="20">
        <v>0</v>
      </c>
      <c r="AB49" s="20"/>
      <c r="AC49" s="20">
        <v>36</v>
      </c>
      <c r="AD49" s="20">
        <v>2</v>
      </c>
      <c r="AE49" s="20">
        <v>0</v>
      </c>
      <c r="AF49" s="20"/>
      <c r="AG49" s="20">
        <v>0</v>
      </c>
      <c r="AH49" s="20"/>
      <c r="AI49" s="20">
        <v>20</v>
      </c>
      <c r="AJ49" s="20"/>
      <c r="AK49" s="20">
        <v>20</v>
      </c>
      <c r="AL49" s="20"/>
    </row>
    <row r="50" spans="1:38" ht="33.75" customHeight="1">
      <c r="A50" s="5" t="s">
        <v>113</v>
      </c>
      <c r="B50" s="114" t="s">
        <v>138</v>
      </c>
      <c r="C50" s="114"/>
      <c r="D50" s="114"/>
      <c r="E50" s="114"/>
      <c r="F50" s="114"/>
      <c r="G50" s="114"/>
      <c r="H50" s="114"/>
      <c r="I50" s="114"/>
      <c r="J50" s="114"/>
      <c r="K50" s="114"/>
      <c r="L50" s="39"/>
      <c r="M50" s="39" t="s">
        <v>156</v>
      </c>
      <c r="N50" s="39"/>
      <c r="O50" s="39"/>
      <c r="P50" s="20" t="s">
        <v>71</v>
      </c>
      <c r="Q50" s="20" t="s">
        <v>71</v>
      </c>
      <c r="R50" s="20">
        <f t="shared" si="23"/>
        <v>36</v>
      </c>
      <c r="S50" s="20"/>
      <c r="T50" s="20"/>
      <c r="U50" s="20">
        <v>2</v>
      </c>
      <c r="V50" s="20">
        <f t="shared" ref="V50" si="25">W50+X50</f>
        <v>34</v>
      </c>
      <c r="W50" s="20">
        <v>10</v>
      </c>
      <c r="X50" s="20">
        <v>24</v>
      </c>
      <c r="Y50" s="20"/>
      <c r="Z50" s="20"/>
      <c r="AA50" s="20">
        <v>0</v>
      </c>
      <c r="AB50" s="20"/>
      <c r="AC50" s="20">
        <v>36</v>
      </c>
      <c r="AD50" s="20">
        <v>2</v>
      </c>
      <c r="AE50" s="20">
        <v>0</v>
      </c>
      <c r="AF50" s="20"/>
      <c r="AG50" s="20">
        <v>0</v>
      </c>
      <c r="AH50" s="20"/>
      <c r="AI50" s="20">
        <v>20</v>
      </c>
      <c r="AJ50" s="20"/>
      <c r="AK50" s="20">
        <v>20</v>
      </c>
      <c r="AL50" s="20"/>
    </row>
    <row r="51" spans="1:38" ht="36.75" customHeight="1">
      <c r="A51" s="45" t="s">
        <v>59</v>
      </c>
      <c r="B51" s="172" t="s">
        <v>37</v>
      </c>
      <c r="C51" s="172"/>
      <c r="D51" s="172"/>
      <c r="E51" s="172"/>
      <c r="F51" s="172"/>
      <c r="G51" s="172"/>
      <c r="H51" s="172"/>
      <c r="I51" s="172"/>
      <c r="J51" s="172"/>
      <c r="K51" s="172"/>
      <c r="L51" s="59"/>
      <c r="M51" s="59"/>
      <c r="N51" s="59"/>
      <c r="O51" s="59"/>
      <c r="P51" s="46"/>
      <c r="Q51" s="46"/>
      <c r="R51" s="46">
        <f>SUM(R53,R59,R65)</f>
        <v>1080</v>
      </c>
      <c r="S51" s="46">
        <f>SUM(S53,S59,S65)</f>
        <v>36</v>
      </c>
      <c r="T51" s="46">
        <f t="shared" ref="T51:AG51" si="26">SUM(T53,T59,T65)</f>
        <v>0</v>
      </c>
      <c r="U51" s="46">
        <f t="shared" si="26"/>
        <v>12</v>
      </c>
      <c r="V51" s="46">
        <f t="shared" si="26"/>
        <v>1032</v>
      </c>
      <c r="W51" s="46">
        <f t="shared" si="26"/>
        <v>120</v>
      </c>
      <c r="X51" s="46">
        <f t="shared" si="26"/>
        <v>156</v>
      </c>
      <c r="Y51" s="46">
        <f t="shared" si="26"/>
        <v>0</v>
      </c>
      <c r="Z51" s="46">
        <f t="shared" si="26"/>
        <v>756</v>
      </c>
      <c r="AA51" s="46">
        <f t="shared" si="26"/>
        <v>0</v>
      </c>
      <c r="AB51" s="46">
        <f t="shared" si="26"/>
        <v>0</v>
      </c>
      <c r="AC51" s="46">
        <f t="shared" si="26"/>
        <v>0</v>
      </c>
      <c r="AD51" s="46">
        <f t="shared" si="26"/>
        <v>0</v>
      </c>
      <c r="AE51" s="46">
        <f>SUM(AE53,AE59,AE65)</f>
        <v>336</v>
      </c>
      <c r="AF51" s="46">
        <f t="shared" si="26"/>
        <v>8</v>
      </c>
      <c r="AG51" s="46">
        <f t="shared" si="26"/>
        <v>708</v>
      </c>
      <c r="AH51" s="46">
        <f>SUM(AH53,AH59,AH65)</f>
        <v>4</v>
      </c>
      <c r="AI51" s="25">
        <f>AI53+AI59</f>
        <v>452</v>
      </c>
      <c r="AJ51" s="25">
        <f>SUM(AJ53,AJ59)</f>
        <v>16</v>
      </c>
      <c r="AK51" s="25">
        <f>AK53+AK59</f>
        <v>540</v>
      </c>
      <c r="AL51" s="26">
        <f>SUM(AL53,AL59)</f>
        <v>0</v>
      </c>
    </row>
    <row r="52" spans="1:38" ht="64.5" hidden="1" customHeight="1">
      <c r="A52" s="4"/>
      <c r="B52" s="176" t="s">
        <v>5</v>
      </c>
      <c r="C52" s="176"/>
      <c r="D52" s="176"/>
      <c r="E52" s="176"/>
      <c r="F52" s="176"/>
      <c r="G52" s="176"/>
      <c r="H52" s="176"/>
      <c r="I52" s="176"/>
      <c r="J52" s="176"/>
      <c r="K52" s="176"/>
      <c r="L52" s="39"/>
      <c r="M52" s="39"/>
      <c r="N52" s="39"/>
      <c r="O52" s="39"/>
      <c r="P52" s="20"/>
      <c r="Q52" s="20"/>
      <c r="R52" s="20"/>
      <c r="S52" s="20">
        <f>SUM(S55,S61)</f>
        <v>12</v>
      </c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</row>
    <row r="53" spans="1:38" ht="92.25" customHeight="1">
      <c r="A53" s="6" t="s">
        <v>38</v>
      </c>
      <c r="B53" s="175" t="s">
        <v>139</v>
      </c>
      <c r="C53" s="175"/>
      <c r="D53" s="175"/>
      <c r="E53" s="175"/>
      <c r="F53" s="175"/>
      <c r="G53" s="175"/>
      <c r="H53" s="175"/>
      <c r="I53" s="175"/>
      <c r="J53" s="175"/>
      <c r="K53" s="175"/>
      <c r="L53" s="60"/>
      <c r="M53" s="60"/>
      <c r="N53" s="60"/>
      <c r="O53" s="60"/>
      <c r="P53" s="27"/>
      <c r="Q53" s="27"/>
      <c r="R53" s="27">
        <f>SUM(R54:R58)</f>
        <v>252</v>
      </c>
      <c r="S53" s="27">
        <f>SUM(S54:S58)</f>
        <v>12</v>
      </c>
      <c r="T53" s="27">
        <f t="shared" ref="T53:AH53" si="27">SUM(T55:T58)</f>
        <v>0</v>
      </c>
      <c r="U53" s="27">
        <f t="shared" si="27"/>
        <v>4</v>
      </c>
      <c r="V53" s="27">
        <f t="shared" si="27"/>
        <v>236</v>
      </c>
      <c r="W53" s="27">
        <f t="shared" si="27"/>
        <v>40</v>
      </c>
      <c r="X53" s="27">
        <f t="shared" si="27"/>
        <v>52</v>
      </c>
      <c r="Y53" s="27">
        <f t="shared" si="27"/>
        <v>0</v>
      </c>
      <c r="Z53" s="27">
        <f t="shared" si="27"/>
        <v>144</v>
      </c>
      <c r="AA53" s="27">
        <f t="shared" si="27"/>
        <v>0</v>
      </c>
      <c r="AB53" s="27">
        <f t="shared" si="27"/>
        <v>0</v>
      </c>
      <c r="AC53" s="27">
        <f>SUM(AC55:AC58)</f>
        <v>0</v>
      </c>
      <c r="AD53" s="27">
        <f t="shared" si="27"/>
        <v>0</v>
      </c>
      <c r="AE53" s="27">
        <f>SUM(AE55:AE58)</f>
        <v>240</v>
      </c>
      <c r="AF53" s="27">
        <f t="shared" si="27"/>
        <v>4</v>
      </c>
      <c r="AG53" s="27">
        <f t="shared" si="27"/>
        <v>0</v>
      </c>
      <c r="AH53" s="27">
        <f t="shared" si="27"/>
        <v>0</v>
      </c>
      <c r="AI53" s="27">
        <f t="shared" ref="AI53:AL53" si="28">SUM(AI55:AI58)</f>
        <v>0</v>
      </c>
      <c r="AJ53" s="27">
        <f t="shared" si="28"/>
        <v>0</v>
      </c>
      <c r="AK53" s="27">
        <f t="shared" si="28"/>
        <v>0</v>
      </c>
      <c r="AL53" s="27">
        <f t="shared" si="28"/>
        <v>0</v>
      </c>
    </row>
    <row r="54" spans="1:38" ht="24.75" customHeight="1">
      <c r="A54" s="7"/>
      <c r="B54" s="175" t="s">
        <v>39</v>
      </c>
      <c r="C54" s="175"/>
      <c r="D54" s="175"/>
      <c r="E54" s="175"/>
      <c r="F54" s="175"/>
      <c r="G54" s="175"/>
      <c r="H54" s="175"/>
      <c r="I54" s="175"/>
      <c r="J54" s="175"/>
      <c r="K54" s="175"/>
      <c r="L54" s="60"/>
      <c r="M54" s="60"/>
      <c r="N54" s="60" t="s">
        <v>114</v>
      </c>
      <c r="O54" s="60"/>
      <c r="P54" s="27"/>
      <c r="Q54" s="27"/>
      <c r="R54" s="27">
        <f>SUM(S54:V54)</f>
        <v>6</v>
      </c>
      <c r="S54" s="27">
        <v>6</v>
      </c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</row>
    <row r="55" spans="1:38" ht="57" customHeight="1">
      <c r="A55" s="28" t="s">
        <v>40</v>
      </c>
      <c r="B55" s="117" t="s">
        <v>140</v>
      </c>
      <c r="C55" s="117"/>
      <c r="D55" s="117"/>
      <c r="E55" s="117"/>
      <c r="F55" s="117"/>
      <c r="G55" s="117"/>
      <c r="H55" s="117"/>
      <c r="I55" s="117"/>
      <c r="J55" s="117"/>
      <c r="K55" s="117"/>
      <c r="L55" s="39"/>
      <c r="M55" s="39"/>
      <c r="N55" s="133" t="s">
        <v>159</v>
      </c>
      <c r="O55" s="39"/>
      <c r="P55" s="20"/>
      <c r="Q55" s="20"/>
      <c r="R55" s="20">
        <f>V55+T55+3+U55</f>
        <v>51</v>
      </c>
      <c r="S55" s="135">
        <v>6</v>
      </c>
      <c r="T55" s="20"/>
      <c r="U55" s="20">
        <v>2</v>
      </c>
      <c r="V55" s="20">
        <f>W55+X55+Y55+Z55</f>
        <v>46</v>
      </c>
      <c r="W55" s="20">
        <v>20</v>
      </c>
      <c r="X55" s="20">
        <v>26</v>
      </c>
      <c r="Y55" s="20"/>
      <c r="Z55" s="20"/>
      <c r="AA55" s="20">
        <v>0</v>
      </c>
      <c r="AB55" s="20"/>
      <c r="AC55" s="20">
        <v>0</v>
      </c>
      <c r="AD55" s="20"/>
      <c r="AE55" s="20">
        <v>48</v>
      </c>
      <c r="AF55" s="20">
        <v>2</v>
      </c>
      <c r="AG55" s="20">
        <v>0</v>
      </c>
      <c r="AH55" s="20"/>
      <c r="AI55" s="20"/>
      <c r="AJ55" s="20"/>
      <c r="AK55" s="20"/>
      <c r="AL55" s="20"/>
    </row>
    <row r="56" spans="1:38" ht="85.5" customHeight="1">
      <c r="A56" s="5" t="s">
        <v>112</v>
      </c>
      <c r="B56" s="117" t="s">
        <v>141</v>
      </c>
      <c r="C56" s="117"/>
      <c r="D56" s="117"/>
      <c r="E56" s="117"/>
      <c r="F56" s="117"/>
      <c r="G56" s="117"/>
      <c r="H56" s="117"/>
      <c r="I56" s="117"/>
      <c r="J56" s="117"/>
      <c r="K56" s="117"/>
      <c r="L56" s="39"/>
      <c r="M56" s="39"/>
      <c r="N56" s="134"/>
      <c r="O56" s="39"/>
      <c r="P56" s="20"/>
      <c r="Q56" s="20"/>
      <c r="R56" s="20">
        <f>V56+T56+U56+3</f>
        <v>51</v>
      </c>
      <c r="S56" s="136"/>
      <c r="T56" s="20"/>
      <c r="U56" s="20">
        <v>2</v>
      </c>
      <c r="V56" s="20">
        <f>W56+X56+Y56+Z56</f>
        <v>46</v>
      </c>
      <c r="W56" s="20">
        <v>20</v>
      </c>
      <c r="X56" s="20">
        <v>26</v>
      </c>
      <c r="Y56" s="20"/>
      <c r="Z56" s="20"/>
      <c r="AA56" s="20">
        <v>0</v>
      </c>
      <c r="AB56" s="20"/>
      <c r="AC56" s="20">
        <v>0</v>
      </c>
      <c r="AD56" s="20"/>
      <c r="AE56" s="20">
        <v>48</v>
      </c>
      <c r="AF56" s="20">
        <v>2</v>
      </c>
      <c r="AG56" s="20">
        <v>0</v>
      </c>
      <c r="AH56" s="20"/>
      <c r="AI56" s="20"/>
      <c r="AJ56" s="20"/>
      <c r="AK56" s="20"/>
      <c r="AL56" s="20"/>
    </row>
    <row r="57" spans="1:38" ht="33.75" customHeight="1">
      <c r="A57" s="5" t="s">
        <v>41</v>
      </c>
      <c r="B57" s="117" t="s">
        <v>42</v>
      </c>
      <c r="C57" s="117"/>
      <c r="D57" s="117"/>
      <c r="E57" s="117"/>
      <c r="F57" s="117"/>
      <c r="G57" s="117"/>
      <c r="H57" s="117"/>
      <c r="I57" s="117"/>
      <c r="J57" s="117"/>
      <c r="K57" s="117"/>
      <c r="L57" s="39"/>
      <c r="M57" s="39"/>
      <c r="N57" s="64" t="s">
        <v>71</v>
      </c>
      <c r="O57" s="62"/>
      <c r="P57" s="20"/>
      <c r="Q57" s="20"/>
      <c r="R57" s="20">
        <f t="shared" ref="R57:R58" si="29">V57+T57+S57+U57</f>
        <v>36</v>
      </c>
      <c r="S57" s="20"/>
      <c r="T57" s="20"/>
      <c r="U57" s="20"/>
      <c r="V57" s="20">
        <f>W57+X57+Y57+Z57</f>
        <v>36</v>
      </c>
      <c r="W57" s="20"/>
      <c r="X57" s="20"/>
      <c r="Y57" s="20"/>
      <c r="Z57" s="20">
        <v>36</v>
      </c>
      <c r="AA57" s="20">
        <v>0</v>
      </c>
      <c r="AB57" s="20"/>
      <c r="AC57" s="20">
        <v>0</v>
      </c>
      <c r="AD57" s="20"/>
      <c r="AE57" s="20">
        <v>36</v>
      </c>
      <c r="AF57" s="20"/>
      <c r="AG57" s="20">
        <v>0</v>
      </c>
      <c r="AH57" s="20"/>
      <c r="AI57" s="20"/>
      <c r="AJ57" s="20"/>
      <c r="AK57" s="20"/>
      <c r="AL57" s="20"/>
    </row>
    <row r="58" spans="1:38" ht="31.5" customHeight="1">
      <c r="A58" s="29" t="s">
        <v>43</v>
      </c>
      <c r="B58" s="118" t="s">
        <v>44</v>
      </c>
      <c r="C58" s="118"/>
      <c r="D58" s="118"/>
      <c r="E58" s="118"/>
      <c r="F58" s="118"/>
      <c r="G58" s="118"/>
      <c r="H58" s="118"/>
      <c r="I58" s="118"/>
      <c r="J58" s="118"/>
      <c r="K58" s="118"/>
      <c r="L58" s="39"/>
      <c r="M58" s="39"/>
      <c r="N58" s="64" t="s">
        <v>71</v>
      </c>
      <c r="O58" s="62"/>
      <c r="P58" s="20"/>
      <c r="Q58" s="20"/>
      <c r="R58" s="20">
        <f t="shared" si="29"/>
        <v>108</v>
      </c>
      <c r="S58" s="20"/>
      <c r="T58" s="20"/>
      <c r="U58" s="20"/>
      <c r="V58" s="20">
        <f>W58+X58+Y58+Z58</f>
        <v>108</v>
      </c>
      <c r="W58" s="20"/>
      <c r="X58" s="20"/>
      <c r="Y58" s="20"/>
      <c r="Z58" s="20">
        <v>108</v>
      </c>
      <c r="AA58" s="20">
        <v>0</v>
      </c>
      <c r="AB58" s="20"/>
      <c r="AC58" s="20">
        <v>0</v>
      </c>
      <c r="AD58" s="20"/>
      <c r="AE58" s="20">
        <v>108</v>
      </c>
      <c r="AF58" s="20"/>
      <c r="AG58" s="20">
        <v>0</v>
      </c>
      <c r="AH58" s="20"/>
      <c r="AI58" s="20"/>
      <c r="AJ58" s="20"/>
      <c r="AK58" s="20"/>
      <c r="AL58" s="20"/>
    </row>
    <row r="59" spans="1:38" ht="78.75" customHeight="1">
      <c r="A59" s="8" t="s">
        <v>45</v>
      </c>
      <c r="B59" s="88" t="s">
        <v>142</v>
      </c>
      <c r="C59" s="88"/>
      <c r="D59" s="88"/>
      <c r="E59" s="88"/>
      <c r="F59" s="88"/>
      <c r="G59" s="88"/>
      <c r="H59" s="88"/>
      <c r="I59" s="88"/>
      <c r="J59" s="88"/>
      <c r="K59" s="88"/>
      <c r="L59" s="27"/>
      <c r="M59" s="27"/>
      <c r="N59" s="27"/>
      <c r="O59" s="27"/>
      <c r="P59" s="27"/>
      <c r="Q59" s="27"/>
      <c r="R59" s="27">
        <f>SUM(R60:R64)</f>
        <v>432</v>
      </c>
      <c r="S59" s="27">
        <f>SUM(S60:S64)</f>
        <v>12</v>
      </c>
      <c r="T59" s="27">
        <f>SUM(T60:T64)</f>
        <v>0</v>
      </c>
      <c r="U59" s="27">
        <f>SUM(U61:U64)</f>
        <v>4</v>
      </c>
      <c r="V59" s="27">
        <f>SUM(V61:V64)</f>
        <v>416</v>
      </c>
      <c r="W59" s="27">
        <f>SUM(W61:W64)</f>
        <v>40</v>
      </c>
      <c r="X59" s="27">
        <f>SUM(X61:X64)</f>
        <v>52</v>
      </c>
      <c r="Y59" s="27"/>
      <c r="Z59" s="27">
        <f t="shared" ref="Z59:AL59" si="30">SUM(Z61:Z64)</f>
        <v>324</v>
      </c>
      <c r="AA59" s="27">
        <f t="shared" si="30"/>
        <v>0</v>
      </c>
      <c r="AB59" s="27">
        <f t="shared" si="30"/>
        <v>0</v>
      </c>
      <c r="AC59" s="27">
        <f t="shared" si="30"/>
        <v>0</v>
      </c>
      <c r="AD59" s="27">
        <f t="shared" si="30"/>
        <v>0</v>
      </c>
      <c r="AE59" s="27">
        <f t="shared" si="30"/>
        <v>0</v>
      </c>
      <c r="AF59" s="27">
        <f t="shared" si="30"/>
        <v>0</v>
      </c>
      <c r="AG59" s="27">
        <f t="shared" si="30"/>
        <v>420</v>
      </c>
      <c r="AH59" s="27">
        <f t="shared" si="30"/>
        <v>4</v>
      </c>
      <c r="AI59" s="27">
        <f t="shared" si="30"/>
        <v>452</v>
      </c>
      <c r="AJ59" s="27">
        <f t="shared" si="30"/>
        <v>16</v>
      </c>
      <c r="AK59" s="27">
        <f t="shared" si="30"/>
        <v>540</v>
      </c>
      <c r="AL59" s="27">
        <f t="shared" si="30"/>
        <v>0</v>
      </c>
    </row>
    <row r="60" spans="1:38" ht="31.5" customHeight="1">
      <c r="A60" s="9"/>
      <c r="B60" s="88" t="s">
        <v>39</v>
      </c>
      <c r="C60" s="88"/>
      <c r="D60" s="88"/>
      <c r="E60" s="88"/>
      <c r="F60" s="88"/>
      <c r="G60" s="88"/>
      <c r="H60" s="88"/>
      <c r="I60" s="88"/>
      <c r="J60" s="88"/>
      <c r="K60" s="88"/>
      <c r="L60" s="27"/>
      <c r="M60" s="27"/>
      <c r="N60" s="60"/>
      <c r="O60" s="60" t="s">
        <v>114</v>
      </c>
      <c r="P60" s="27"/>
      <c r="Q60" s="27" t="s">
        <v>72</v>
      </c>
      <c r="R60" s="27">
        <f>SUM(S60:V60)</f>
        <v>6</v>
      </c>
      <c r="S60" s="27">
        <v>6</v>
      </c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</row>
    <row r="61" spans="1:38" ht="28.5" customHeight="1">
      <c r="A61" s="30" t="s">
        <v>78</v>
      </c>
      <c r="B61" s="79" t="s">
        <v>143</v>
      </c>
      <c r="C61" s="79"/>
      <c r="D61" s="79"/>
      <c r="E61" s="79"/>
      <c r="F61" s="79"/>
      <c r="G61" s="79"/>
      <c r="H61" s="79"/>
      <c r="I61" s="79"/>
      <c r="J61" s="79"/>
      <c r="K61" s="79"/>
      <c r="L61" s="20"/>
      <c r="M61" s="20"/>
      <c r="N61" s="39"/>
      <c r="O61" s="133" t="s">
        <v>161</v>
      </c>
      <c r="P61" s="20" t="s">
        <v>73</v>
      </c>
      <c r="Q61" s="20" t="s">
        <v>72</v>
      </c>
      <c r="R61" s="20">
        <f>V61+T61+3+U61</f>
        <v>51</v>
      </c>
      <c r="S61" s="135">
        <v>6</v>
      </c>
      <c r="T61" s="20"/>
      <c r="U61" s="20">
        <v>2</v>
      </c>
      <c r="V61" s="20">
        <f>W61+X61+Y61+Z61</f>
        <v>46</v>
      </c>
      <c r="W61" s="20">
        <v>20</v>
      </c>
      <c r="X61" s="20">
        <v>26</v>
      </c>
      <c r="Y61" s="20"/>
      <c r="Z61" s="20"/>
      <c r="AA61" s="20">
        <v>0</v>
      </c>
      <c r="AB61" s="20"/>
      <c r="AC61" s="20">
        <v>0</v>
      </c>
      <c r="AD61" s="20"/>
      <c r="AE61" s="20">
        <v>0</v>
      </c>
      <c r="AF61" s="20"/>
      <c r="AG61" s="20">
        <v>48</v>
      </c>
      <c r="AH61" s="20">
        <v>2</v>
      </c>
      <c r="AI61" s="20">
        <v>136</v>
      </c>
      <c r="AJ61" s="20">
        <v>8</v>
      </c>
      <c r="AK61" s="20">
        <v>36</v>
      </c>
      <c r="AL61" s="20"/>
    </row>
    <row r="62" spans="1:38" ht="50.25" customHeight="1">
      <c r="A62" s="30" t="s">
        <v>100</v>
      </c>
      <c r="B62" s="79" t="s">
        <v>144</v>
      </c>
      <c r="C62" s="79"/>
      <c r="D62" s="79"/>
      <c r="E62" s="79"/>
      <c r="F62" s="79"/>
      <c r="G62" s="79"/>
      <c r="H62" s="79"/>
      <c r="I62" s="79"/>
      <c r="J62" s="79"/>
      <c r="K62" s="79"/>
      <c r="L62" s="20"/>
      <c r="M62" s="20"/>
      <c r="N62" s="39"/>
      <c r="O62" s="134"/>
      <c r="P62" s="20" t="s">
        <v>73</v>
      </c>
      <c r="Q62" s="20" t="s">
        <v>72</v>
      </c>
      <c r="R62" s="20">
        <f>V62+T62+3+U62</f>
        <v>51</v>
      </c>
      <c r="S62" s="136"/>
      <c r="T62" s="20"/>
      <c r="U62" s="20">
        <v>2</v>
      </c>
      <c r="V62" s="20">
        <f>W62+X62+Y62+Z62</f>
        <v>46</v>
      </c>
      <c r="W62" s="20">
        <v>20</v>
      </c>
      <c r="X62" s="20">
        <v>26</v>
      </c>
      <c r="Y62" s="20"/>
      <c r="Z62" s="20"/>
      <c r="AA62" s="20">
        <v>0</v>
      </c>
      <c r="AB62" s="20"/>
      <c r="AC62" s="20">
        <v>0</v>
      </c>
      <c r="AD62" s="20"/>
      <c r="AE62" s="20">
        <v>0</v>
      </c>
      <c r="AF62" s="20"/>
      <c r="AG62" s="20">
        <v>48</v>
      </c>
      <c r="AH62" s="20">
        <v>2</v>
      </c>
      <c r="AI62" s="20">
        <v>136</v>
      </c>
      <c r="AJ62" s="20">
        <v>8</v>
      </c>
      <c r="AK62" s="20">
        <v>36</v>
      </c>
      <c r="AL62" s="20"/>
    </row>
    <row r="63" spans="1:38" ht="28.5" customHeight="1">
      <c r="A63" s="31" t="s">
        <v>46</v>
      </c>
      <c r="B63" s="80" t="s">
        <v>42</v>
      </c>
      <c r="C63" s="81"/>
      <c r="D63" s="81"/>
      <c r="E63" s="81"/>
      <c r="F63" s="81"/>
      <c r="G63" s="81"/>
      <c r="H63" s="81"/>
      <c r="I63" s="81"/>
      <c r="J63" s="81"/>
      <c r="K63" s="82"/>
      <c r="L63" s="20"/>
      <c r="M63" s="20"/>
      <c r="N63" s="39"/>
      <c r="O63" s="64" t="s">
        <v>71</v>
      </c>
      <c r="P63" s="20"/>
      <c r="Q63" s="20" t="s">
        <v>71</v>
      </c>
      <c r="R63" s="20">
        <f t="shared" ref="R63:R64" si="31">V63+T63+S63+U63</f>
        <v>108</v>
      </c>
      <c r="S63" s="20"/>
      <c r="T63" s="20"/>
      <c r="U63" s="20"/>
      <c r="V63" s="20">
        <f t="shared" ref="V63:V64" si="32">W63+X63+Y63+Z63</f>
        <v>108</v>
      </c>
      <c r="W63" s="20"/>
      <c r="X63" s="20"/>
      <c r="Y63" s="20"/>
      <c r="Z63" s="20">
        <v>108</v>
      </c>
      <c r="AA63" s="20">
        <v>0</v>
      </c>
      <c r="AB63" s="20"/>
      <c r="AC63" s="20">
        <v>0</v>
      </c>
      <c r="AD63" s="20"/>
      <c r="AE63" s="20">
        <v>0</v>
      </c>
      <c r="AF63" s="20"/>
      <c r="AG63" s="20">
        <v>108</v>
      </c>
      <c r="AH63" s="20"/>
      <c r="AI63" s="20">
        <v>180</v>
      </c>
      <c r="AJ63" s="20"/>
      <c r="AK63" s="20">
        <v>108</v>
      </c>
      <c r="AL63" s="20"/>
    </row>
    <row r="64" spans="1:38" ht="28.5" customHeight="1">
      <c r="A64" s="31" t="s">
        <v>47</v>
      </c>
      <c r="B64" s="83" t="s">
        <v>44</v>
      </c>
      <c r="C64" s="83"/>
      <c r="D64" s="83"/>
      <c r="E64" s="83"/>
      <c r="F64" s="83"/>
      <c r="G64" s="83"/>
      <c r="H64" s="83"/>
      <c r="I64" s="83"/>
      <c r="J64" s="83"/>
      <c r="K64" s="83"/>
      <c r="L64" s="20"/>
      <c r="M64" s="20"/>
      <c r="N64" s="39"/>
      <c r="O64" s="64" t="s">
        <v>71</v>
      </c>
      <c r="P64" s="20"/>
      <c r="Q64" s="20" t="s">
        <v>71</v>
      </c>
      <c r="R64" s="20">
        <f t="shared" si="31"/>
        <v>216</v>
      </c>
      <c r="S64" s="20"/>
      <c r="T64" s="20"/>
      <c r="U64" s="20"/>
      <c r="V64" s="20">
        <f t="shared" si="32"/>
        <v>216</v>
      </c>
      <c r="W64" s="20"/>
      <c r="X64" s="20"/>
      <c r="Y64" s="20"/>
      <c r="Z64" s="20">
        <v>216</v>
      </c>
      <c r="AA64" s="20">
        <v>0</v>
      </c>
      <c r="AB64" s="20"/>
      <c r="AC64" s="20">
        <v>0</v>
      </c>
      <c r="AD64" s="20"/>
      <c r="AE64" s="20">
        <v>0</v>
      </c>
      <c r="AF64" s="20"/>
      <c r="AG64" s="20">
        <v>216</v>
      </c>
      <c r="AH64" s="20"/>
      <c r="AI64" s="20"/>
      <c r="AJ64" s="20"/>
      <c r="AK64" s="20">
        <v>360</v>
      </c>
      <c r="AL64" s="20"/>
    </row>
    <row r="65" spans="1:38" ht="56.25" customHeight="1">
      <c r="A65" s="8" t="s">
        <v>145</v>
      </c>
      <c r="B65" s="88" t="s">
        <v>146</v>
      </c>
      <c r="C65" s="88"/>
      <c r="D65" s="88"/>
      <c r="E65" s="88"/>
      <c r="F65" s="88"/>
      <c r="G65" s="88"/>
      <c r="H65" s="88"/>
      <c r="I65" s="88"/>
      <c r="J65" s="88"/>
      <c r="K65" s="88"/>
      <c r="L65" s="27"/>
      <c r="M65" s="27"/>
      <c r="N65" s="60"/>
      <c r="O65" s="60"/>
      <c r="P65" s="27"/>
      <c r="Q65" s="27"/>
      <c r="R65" s="27">
        <f>SUM(R66:R70)</f>
        <v>396</v>
      </c>
      <c r="S65" s="27">
        <f>SUM(S66:S70)</f>
        <v>12</v>
      </c>
      <c r="T65" s="27">
        <f>SUM(T66:T70)</f>
        <v>0</v>
      </c>
      <c r="U65" s="27">
        <f>SUM(U67:U70)</f>
        <v>4</v>
      </c>
      <c r="V65" s="27">
        <f>SUM(V67:V70)</f>
        <v>380</v>
      </c>
      <c r="W65" s="27">
        <f>SUM(W67:W70)</f>
        <v>40</v>
      </c>
      <c r="X65" s="27">
        <f>SUM(X67:X70)</f>
        <v>52</v>
      </c>
      <c r="Y65" s="27"/>
      <c r="Z65" s="27">
        <f t="shared" ref="Z65:AL65" si="33">SUM(Z67:Z70)</f>
        <v>288</v>
      </c>
      <c r="AA65" s="27">
        <f t="shared" si="33"/>
        <v>0</v>
      </c>
      <c r="AB65" s="27">
        <f t="shared" si="33"/>
        <v>0</v>
      </c>
      <c r="AC65" s="27">
        <f t="shared" si="33"/>
        <v>0</v>
      </c>
      <c r="AD65" s="27">
        <f t="shared" si="33"/>
        <v>0</v>
      </c>
      <c r="AE65" s="27">
        <f t="shared" si="33"/>
        <v>96</v>
      </c>
      <c r="AF65" s="27">
        <f t="shared" si="33"/>
        <v>4</v>
      </c>
      <c r="AG65" s="27">
        <f t="shared" si="33"/>
        <v>288</v>
      </c>
      <c r="AH65" s="27">
        <f t="shared" si="33"/>
        <v>0</v>
      </c>
      <c r="AI65" s="27">
        <f t="shared" si="33"/>
        <v>452</v>
      </c>
      <c r="AJ65" s="27">
        <f t="shared" si="33"/>
        <v>16</v>
      </c>
      <c r="AK65" s="27">
        <f t="shared" si="33"/>
        <v>540</v>
      </c>
      <c r="AL65" s="27">
        <f t="shared" si="33"/>
        <v>0</v>
      </c>
    </row>
    <row r="66" spans="1:38" ht="31.5" customHeight="1">
      <c r="A66" s="9"/>
      <c r="B66" s="88" t="s">
        <v>39</v>
      </c>
      <c r="C66" s="88"/>
      <c r="D66" s="88"/>
      <c r="E66" s="88"/>
      <c r="F66" s="88"/>
      <c r="G66" s="88"/>
      <c r="H66" s="88"/>
      <c r="I66" s="88"/>
      <c r="J66" s="88"/>
      <c r="K66" s="88"/>
      <c r="L66" s="27"/>
      <c r="M66" s="27"/>
      <c r="N66" s="60"/>
      <c r="O66" s="60" t="s">
        <v>114</v>
      </c>
      <c r="P66" s="27"/>
      <c r="Q66" s="27" t="s">
        <v>72</v>
      </c>
      <c r="R66" s="27">
        <f>SUM(S66:V66)</f>
        <v>6</v>
      </c>
      <c r="S66" s="27">
        <v>6</v>
      </c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</row>
    <row r="67" spans="1:38" ht="78" customHeight="1">
      <c r="A67" s="30" t="s">
        <v>147</v>
      </c>
      <c r="B67" s="79" t="s">
        <v>148</v>
      </c>
      <c r="C67" s="79"/>
      <c r="D67" s="79"/>
      <c r="E67" s="79"/>
      <c r="F67" s="79"/>
      <c r="G67" s="79"/>
      <c r="H67" s="79"/>
      <c r="I67" s="79"/>
      <c r="J67" s="79"/>
      <c r="K67" s="79"/>
      <c r="L67" s="20"/>
      <c r="M67" s="20"/>
      <c r="N67" s="133" t="s">
        <v>163</v>
      </c>
      <c r="O67" s="39"/>
      <c r="P67" s="20" t="s">
        <v>73</v>
      </c>
      <c r="Q67" s="20" t="s">
        <v>72</v>
      </c>
      <c r="R67" s="20">
        <f>V67+T67+3+U67</f>
        <v>51</v>
      </c>
      <c r="S67" s="135">
        <v>6</v>
      </c>
      <c r="T67" s="20"/>
      <c r="U67" s="20">
        <v>2</v>
      </c>
      <c r="V67" s="20">
        <f>W67+X67+Y67+Z67</f>
        <v>46</v>
      </c>
      <c r="W67" s="20">
        <v>20</v>
      </c>
      <c r="X67" s="20">
        <v>26</v>
      </c>
      <c r="Y67" s="20"/>
      <c r="Z67" s="20"/>
      <c r="AA67" s="20">
        <v>0</v>
      </c>
      <c r="AB67" s="20"/>
      <c r="AC67" s="20">
        <v>0</v>
      </c>
      <c r="AD67" s="20"/>
      <c r="AE67" s="20">
        <v>48</v>
      </c>
      <c r="AF67" s="20">
        <v>2</v>
      </c>
      <c r="AG67" s="20">
        <v>0</v>
      </c>
      <c r="AH67" s="20"/>
      <c r="AI67" s="20">
        <v>136</v>
      </c>
      <c r="AJ67" s="20">
        <v>8</v>
      </c>
      <c r="AK67" s="20">
        <v>36</v>
      </c>
      <c r="AL67" s="20"/>
    </row>
    <row r="68" spans="1:38" ht="77.25" customHeight="1">
      <c r="A68" s="30" t="s">
        <v>149</v>
      </c>
      <c r="B68" s="79" t="s">
        <v>153</v>
      </c>
      <c r="C68" s="79"/>
      <c r="D68" s="79"/>
      <c r="E68" s="79"/>
      <c r="F68" s="79"/>
      <c r="G68" s="79"/>
      <c r="H68" s="79"/>
      <c r="I68" s="79"/>
      <c r="J68" s="79"/>
      <c r="K68" s="79"/>
      <c r="L68" s="20"/>
      <c r="M68" s="20"/>
      <c r="N68" s="134"/>
      <c r="O68" s="39"/>
      <c r="P68" s="20" t="s">
        <v>73</v>
      </c>
      <c r="Q68" s="20" t="s">
        <v>72</v>
      </c>
      <c r="R68" s="20">
        <f>V68+T68+3+U68</f>
        <v>51</v>
      </c>
      <c r="S68" s="136"/>
      <c r="T68" s="20"/>
      <c r="U68" s="20">
        <v>2</v>
      </c>
      <c r="V68" s="20">
        <f>W68+X68+Y68+Z68</f>
        <v>46</v>
      </c>
      <c r="W68" s="20">
        <v>20</v>
      </c>
      <c r="X68" s="20">
        <v>26</v>
      </c>
      <c r="Y68" s="20"/>
      <c r="Z68" s="20"/>
      <c r="AA68" s="20">
        <v>0</v>
      </c>
      <c r="AB68" s="20"/>
      <c r="AC68" s="20">
        <v>0</v>
      </c>
      <c r="AD68" s="20"/>
      <c r="AE68" s="20">
        <v>48</v>
      </c>
      <c r="AF68" s="20">
        <v>2</v>
      </c>
      <c r="AG68" s="20">
        <v>0</v>
      </c>
      <c r="AH68" s="20"/>
      <c r="AI68" s="20">
        <v>136</v>
      </c>
      <c r="AJ68" s="20">
        <v>8</v>
      </c>
      <c r="AK68" s="20">
        <v>36</v>
      </c>
      <c r="AL68" s="20"/>
    </row>
    <row r="69" spans="1:38" ht="28.5" customHeight="1">
      <c r="A69" s="58" t="s">
        <v>150</v>
      </c>
      <c r="B69" s="80" t="s">
        <v>42</v>
      </c>
      <c r="C69" s="81"/>
      <c r="D69" s="81"/>
      <c r="E69" s="81"/>
      <c r="F69" s="81"/>
      <c r="G69" s="81"/>
      <c r="H69" s="81"/>
      <c r="I69" s="81"/>
      <c r="J69" s="81"/>
      <c r="K69" s="82"/>
      <c r="L69" s="20"/>
      <c r="M69" s="20"/>
      <c r="N69" s="61"/>
      <c r="O69" s="64" t="s">
        <v>71</v>
      </c>
      <c r="P69" s="20"/>
      <c r="Q69" s="20" t="s">
        <v>71</v>
      </c>
      <c r="R69" s="20">
        <f t="shared" ref="R69:R70" si="34">V69+T69+S69+U69</f>
        <v>108</v>
      </c>
      <c r="S69" s="20"/>
      <c r="T69" s="20"/>
      <c r="U69" s="20"/>
      <c r="V69" s="20">
        <f t="shared" ref="V69:V70" si="35">W69+X69+Y69+Z69</f>
        <v>108</v>
      </c>
      <c r="W69" s="20"/>
      <c r="X69" s="20"/>
      <c r="Y69" s="20"/>
      <c r="Z69" s="20">
        <v>108</v>
      </c>
      <c r="AA69" s="20">
        <v>0</v>
      </c>
      <c r="AB69" s="20"/>
      <c r="AC69" s="20">
        <v>0</v>
      </c>
      <c r="AD69" s="20"/>
      <c r="AE69" s="20">
        <v>0</v>
      </c>
      <c r="AF69" s="20"/>
      <c r="AG69" s="20">
        <v>108</v>
      </c>
      <c r="AH69" s="20"/>
      <c r="AI69" s="20">
        <v>180</v>
      </c>
      <c r="AJ69" s="20"/>
      <c r="AK69" s="20">
        <v>108</v>
      </c>
      <c r="AL69" s="20"/>
    </row>
    <row r="70" spans="1:38" ht="28.5" customHeight="1">
      <c r="A70" s="58" t="s">
        <v>151</v>
      </c>
      <c r="B70" s="83" t="s">
        <v>44</v>
      </c>
      <c r="C70" s="83"/>
      <c r="D70" s="83"/>
      <c r="E70" s="83"/>
      <c r="F70" s="83"/>
      <c r="G70" s="83"/>
      <c r="H70" s="83"/>
      <c r="I70" s="83"/>
      <c r="J70" s="83"/>
      <c r="K70" s="83"/>
      <c r="L70" s="20"/>
      <c r="M70" s="20"/>
      <c r="N70" s="39"/>
      <c r="O70" s="64" t="s">
        <v>71</v>
      </c>
      <c r="P70" s="20"/>
      <c r="Q70" s="20" t="s">
        <v>71</v>
      </c>
      <c r="R70" s="20">
        <f t="shared" si="34"/>
        <v>180</v>
      </c>
      <c r="S70" s="20"/>
      <c r="T70" s="20"/>
      <c r="U70" s="20"/>
      <c r="V70" s="20">
        <f t="shared" si="35"/>
        <v>180</v>
      </c>
      <c r="W70" s="20"/>
      <c r="X70" s="20"/>
      <c r="Y70" s="20"/>
      <c r="Z70" s="20">
        <v>180</v>
      </c>
      <c r="AA70" s="20">
        <v>0</v>
      </c>
      <c r="AB70" s="20"/>
      <c r="AC70" s="20">
        <v>0</v>
      </c>
      <c r="AD70" s="20"/>
      <c r="AE70" s="20">
        <v>0</v>
      </c>
      <c r="AF70" s="20"/>
      <c r="AG70" s="20">
        <v>180</v>
      </c>
      <c r="AH70" s="20"/>
      <c r="AI70" s="20"/>
      <c r="AJ70" s="20"/>
      <c r="AK70" s="20">
        <v>360</v>
      </c>
      <c r="AL70" s="20"/>
    </row>
    <row r="71" spans="1:38" s="1" customFormat="1" ht="28.5">
      <c r="A71" s="84" t="s">
        <v>48</v>
      </c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32"/>
      <c r="M71" s="32"/>
      <c r="N71" s="32"/>
      <c r="O71" s="32"/>
      <c r="P71" s="32"/>
      <c r="Q71" s="32"/>
      <c r="R71" s="32">
        <f t="shared" ref="R71:AH71" si="36">SUM(R16,R38,R45,R51)</f>
        <v>2916</v>
      </c>
      <c r="S71" s="32">
        <f t="shared" si="36"/>
        <v>72</v>
      </c>
      <c r="T71" s="32">
        <f t="shared" si="36"/>
        <v>0</v>
      </c>
      <c r="U71" s="32">
        <f t="shared" si="36"/>
        <v>28</v>
      </c>
      <c r="V71" s="32">
        <f t="shared" si="36"/>
        <v>2816</v>
      </c>
      <c r="W71" s="32">
        <f t="shared" si="36"/>
        <v>960</v>
      </c>
      <c r="X71" s="32">
        <f t="shared" si="36"/>
        <v>1104</v>
      </c>
      <c r="Y71" s="32">
        <f t="shared" si="36"/>
        <v>0</v>
      </c>
      <c r="Z71" s="32">
        <f t="shared" si="36"/>
        <v>756</v>
      </c>
      <c r="AA71" s="32">
        <f t="shared" si="36"/>
        <v>612</v>
      </c>
      <c r="AB71" s="32">
        <f t="shared" si="36"/>
        <v>2</v>
      </c>
      <c r="AC71" s="32">
        <f t="shared" si="36"/>
        <v>828</v>
      </c>
      <c r="AD71" s="32">
        <f t="shared" si="36"/>
        <v>8</v>
      </c>
      <c r="AE71" s="32">
        <f t="shared" si="36"/>
        <v>612</v>
      </c>
      <c r="AF71" s="32">
        <f t="shared" si="36"/>
        <v>12</v>
      </c>
      <c r="AG71" s="32">
        <f t="shared" si="36"/>
        <v>792</v>
      </c>
      <c r="AH71" s="32">
        <f t="shared" si="36"/>
        <v>6</v>
      </c>
      <c r="AI71" s="32">
        <f>SUM(AI16,AI45,AI51)</f>
        <v>564</v>
      </c>
      <c r="AJ71" s="32">
        <f>SUM(AJ51,AJ45)</f>
        <v>18</v>
      </c>
      <c r="AK71" s="32">
        <f>SUM(AK16,AK45,AK51)</f>
        <v>580</v>
      </c>
      <c r="AL71" s="33">
        <f>SUM(AL51,AL45)</f>
        <v>0</v>
      </c>
    </row>
    <row r="72" spans="1:38" s="1" customFormat="1" ht="28.5">
      <c r="A72" s="10" t="s">
        <v>60</v>
      </c>
      <c r="B72" s="85" t="s">
        <v>42</v>
      </c>
      <c r="C72" s="86"/>
      <c r="D72" s="86"/>
      <c r="E72" s="86"/>
      <c r="F72" s="86"/>
      <c r="G72" s="86"/>
      <c r="H72" s="86"/>
      <c r="I72" s="86"/>
      <c r="J72" s="86"/>
      <c r="K72" s="87"/>
      <c r="L72" s="34"/>
      <c r="M72" s="34"/>
      <c r="N72" s="34"/>
      <c r="O72" s="34"/>
      <c r="P72" s="34"/>
      <c r="Q72" s="34"/>
      <c r="R72" s="35">
        <f>R57+R63+R69</f>
        <v>252</v>
      </c>
      <c r="S72" s="34"/>
      <c r="T72" s="34"/>
      <c r="U72" s="34"/>
      <c r="V72" s="34" t="s">
        <v>73</v>
      </c>
      <c r="W72" s="34"/>
      <c r="X72" s="34"/>
      <c r="Y72" s="34"/>
      <c r="Z72" s="34"/>
      <c r="AA72" s="34">
        <v>0</v>
      </c>
      <c r="AB72" s="34"/>
      <c r="AC72" s="34">
        <f t="shared" ref="AC72" si="37">AC57+AC63</f>
        <v>0</v>
      </c>
      <c r="AD72" s="34"/>
      <c r="AE72" s="34">
        <f>AE57+AE63+AE69</f>
        <v>36</v>
      </c>
      <c r="AF72" s="34"/>
      <c r="AG72" s="34">
        <f>AG57+AG63+AG69</f>
        <v>216</v>
      </c>
      <c r="AH72" s="34"/>
      <c r="AI72" s="34">
        <v>180</v>
      </c>
      <c r="AJ72" s="34"/>
      <c r="AK72" s="34">
        <v>108</v>
      </c>
      <c r="AL72" s="34"/>
    </row>
    <row r="73" spans="1:38" s="1" customFormat="1" ht="28.5">
      <c r="A73" s="10" t="s">
        <v>61</v>
      </c>
      <c r="B73" s="85" t="s">
        <v>44</v>
      </c>
      <c r="C73" s="86"/>
      <c r="D73" s="86"/>
      <c r="E73" s="86"/>
      <c r="F73" s="86"/>
      <c r="G73" s="86"/>
      <c r="H73" s="86"/>
      <c r="I73" s="86"/>
      <c r="J73" s="86"/>
      <c r="K73" s="87"/>
      <c r="L73" s="34"/>
      <c r="M73" s="34"/>
      <c r="N73" s="34"/>
      <c r="O73" s="34"/>
      <c r="P73" s="34"/>
      <c r="Q73" s="34"/>
      <c r="R73" s="35">
        <f>R58+R64+R70</f>
        <v>504</v>
      </c>
      <c r="S73" s="34"/>
      <c r="T73" s="34"/>
      <c r="U73" s="34"/>
      <c r="V73" s="34" t="s">
        <v>73</v>
      </c>
      <c r="W73" s="34"/>
      <c r="X73" s="34"/>
      <c r="Y73" s="34"/>
      <c r="Z73" s="34"/>
      <c r="AA73" s="34">
        <v>0</v>
      </c>
      <c r="AB73" s="34"/>
      <c r="AC73" s="34">
        <f t="shared" ref="AC73" si="38">AC58+AC64</f>
        <v>0</v>
      </c>
      <c r="AD73" s="34"/>
      <c r="AE73" s="34">
        <f>AE58+AE64+AE70</f>
        <v>108</v>
      </c>
      <c r="AF73" s="34"/>
      <c r="AG73" s="34">
        <f>AG58+AG64+AG70</f>
        <v>396</v>
      </c>
      <c r="AH73" s="34"/>
      <c r="AI73" s="34"/>
      <c r="AJ73" s="34"/>
      <c r="AK73" s="34">
        <v>360</v>
      </c>
      <c r="AL73" s="34"/>
    </row>
    <row r="74" spans="1:38" s="1" customFormat="1" ht="28.5">
      <c r="A74" s="10" t="s">
        <v>62</v>
      </c>
      <c r="B74" s="85" t="s">
        <v>5</v>
      </c>
      <c r="C74" s="86"/>
      <c r="D74" s="86"/>
      <c r="E74" s="86"/>
      <c r="F74" s="86"/>
      <c r="G74" s="86"/>
      <c r="H74" s="86"/>
      <c r="I74" s="86"/>
      <c r="J74" s="86"/>
      <c r="K74" s="87"/>
      <c r="L74" s="34"/>
      <c r="M74" s="34"/>
      <c r="N74" s="34"/>
      <c r="O74" s="34"/>
      <c r="P74" s="34"/>
      <c r="Q74" s="34"/>
      <c r="R74" s="35">
        <f>S16+S38+S45+S51+T16+T51</f>
        <v>72</v>
      </c>
      <c r="S74" s="34"/>
      <c r="T74" s="34"/>
      <c r="U74" s="34"/>
      <c r="V74" s="34" t="s">
        <v>73</v>
      </c>
      <c r="W74" s="34"/>
      <c r="X74" s="34"/>
      <c r="Y74" s="34"/>
      <c r="Z74" s="34"/>
      <c r="AA74" s="34">
        <v>0</v>
      </c>
      <c r="AB74" s="34"/>
      <c r="AC74" s="34">
        <v>36</v>
      </c>
      <c r="AD74" s="34"/>
      <c r="AE74" s="34">
        <v>0</v>
      </c>
      <c r="AF74" s="34"/>
      <c r="AG74" s="34">
        <v>36</v>
      </c>
      <c r="AH74" s="34"/>
      <c r="AI74" s="34"/>
      <c r="AJ74" s="34"/>
      <c r="AK74" s="34"/>
      <c r="AL74" s="34"/>
    </row>
    <row r="75" spans="1:38" ht="61.5" customHeight="1">
      <c r="A75" s="11" t="s">
        <v>63</v>
      </c>
      <c r="B75" s="76" t="s">
        <v>108</v>
      </c>
      <c r="C75" s="77"/>
      <c r="D75" s="77"/>
      <c r="E75" s="77"/>
      <c r="F75" s="77"/>
      <c r="G75" s="77"/>
      <c r="H75" s="77"/>
      <c r="I75" s="77"/>
      <c r="J75" s="77"/>
      <c r="K75" s="78"/>
      <c r="L75" s="27"/>
      <c r="M75" s="27"/>
      <c r="N75" s="27"/>
      <c r="O75" s="27"/>
      <c r="P75" s="27"/>
      <c r="Q75" s="27"/>
      <c r="R75" s="27">
        <f>AA75+AC75+AE75+AG75</f>
        <v>36</v>
      </c>
      <c r="S75" s="27"/>
      <c r="T75" s="27"/>
      <c r="U75" s="36"/>
      <c r="V75" s="12" t="s">
        <v>73</v>
      </c>
      <c r="W75" s="37"/>
      <c r="X75" s="27"/>
      <c r="Y75" s="27"/>
      <c r="Z75" s="27"/>
      <c r="AA75" s="27"/>
      <c r="AB75" s="27"/>
      <c r="AC75" s="27"/>
      <c r="AD75" s="27"/>
      <c r="AE75" s="27"/>
      <c r="AF75" s="27"/>
      <c r="AG75" s="27">
        <v>36</v>
      </c>
      <c r="AH75" s="27"/>
      <c r="AI75" s="27"/>
      <c r="AJ75" s="27"/>
      <c r="AK75" s="27"/>
      <c r="AL75" s="27"/>
    </row>
    <row r="76" spans="1:38" ht="26.25" customHeight="1">
      <c r="A76" s="72" t="s">
        <v>68</v>
      </c>
      <c r="B76" s="73"/>
      <c r="C76" s="73"/>
      <c r="D76" s="73"/>
      <c r="E76" s="73"/>
      <c r="F76" s="73"/>
      <c r="G76" s="73"/>
      <c r="H76" s="73"/>
      <c r="I76" s="73"/>
      <c r="J76" s="73"/>
      <c r="K76" s="74"/>
      <c r="L76" s="38"/>
      <c r="M76" s="38"/>
      <c r="N76" s="38"/>
      <c r="O76" s="38"/>
      <c r="P76" s="38"/>
      <c r="Q76" s="38"/>
      <c r="R76" s="38">
        <f>SUM(R71,R75)</f>
        <v>2952</v>
      </c>
      <c r="S76" s="38"/>
      <c r="T76" s="38"/>
      <c r="U76" s="38"/>
      <c r="V76" s="38"/>
      <c r="W76" s="38"/>
      <c r="X76" s="38"/>
      <c r="Y76" s="38"/>
      <c r="Z76" s="38"/>
      <c r="AA76" s="38">
        <f>AA71+AA74</f>
        <v>612</v>
      </c>
      <c r="AB76" s="38">
        <f t="shared" ref="AB76:AH76" si="39">AB71+AB74</f>
        <v>2</v>
      </c>
      <c r="AC76" s="38">
        <f t="shared" si="39"/>
        <v>864</v>
      </c>
      <c r="AD76" s="38">
        <f t="shared" si="39"/>
        <v>8</v>
      </c>
      <c r="AE76" s="38">
        <f>AE71+AE74</f>
        <v>612</v>
      </c>
      <c r="AF76" s="38">
        <f t="shared" si="39"/>
        <v>12</v>
      </c>
      <c r="AG76" s="38">
        <f>AG71+AG74+AG75</f>
        <v>864</v>
      </c>
      <c r="AH76" s="38">
        <f t="shared" si="39"/>
        <v>6</v>
      </c>
      <c r="AI76" s="38"/>
      <c r="AJ76" s="38"/>
      <c r="AK76" s="38"/>
      <c r="AL76" s="38"/>
    </row>
    <row r="77" spans="1:38" ht="46.5" customHeight="1">
      <c r="A77" s="89" t="s">
        <v>168</v>
      </c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115" t="s">
        <v>48</v>
      </c>
      <c r="W77" s="75" t="s">
        <v>64</v>
      </c>
      <c r="X77" s="75"/>
      <c r="Y77" s="75"/>
      <c r="Z77" s="75"/>
      <c r="AA77" s="63">
        <f>AA15</f>
        <v>612</v>
      </c>
      <c r="AB77" s="63"/>
      <c r="AC77" s="63">
        <f>AC15</f>
        <v>828</v>
      </c>
      <c r="AD77" s="63"/>
      <c r="AE77" s="63">
        <f>AE15</f>
        <v>468</v>
      </c>
      <c r="AF77" s="63"/>
      <c r="AG77" s="63">
        <f>AG15</f>
        <v>180</v>
      </c>
      <c r="AH77" s="63"/>
      <c r="AI77" s="52">
        <f>SUM(AI15)</f>
        <v>36</v>
      </c>
      <c r="AJ77" s="39"/>
      <c r="AK77" s="39">
        <f>SUM(AK15)</f>
        <v>0</v>
      </c>
      <c r="AL77" s="39"/>
    </row>
    <row r="78" spans="1:38" ht="56.25" customHeight="1">
      <c r="A78" s="91" t="s">
        <v>116</v>
      </c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115"/>
      <c r="W78" s="75" t="s">
        <v>65</v>
      </c>
      <c r="X78" s="75"/>
      <c r="Y78" s="75"/>
      <c r="Z78" s="75"/>
      <c r="AA78" s="34">
        <v>0</v>
      </c>
      <c r="AB78" s="34"/>
      <c r="AC78" s="63">
        <f>SUM(AC63,AC57)</f>
        <v>0</v>
      </c>
      <c r="AD78" s="63"/>
      <c r="AE78" s="63">
        <f>SUM(AE63,AE57,AE69)</f>
        <v>36</v>
      </c>
      <c r="AF78" s="63"/>
      <c r="AG78" s="63">
        <f>SUM(AG63,AG57,AG69)</f>
        <v>216</v>
      </c>
      <c r="AH78" s="63"/>
      <c r="AI78" s="54">
        <f>SUM(AI63,AI57)</f>
        <v>180</v>
      </c>
      <c r="AJ78" s="13"/>
      <c r="AK78" s="13">
        <f>SUM(AK63,AK57)</f>
        <v>108</v>
      </c>
      <c r="AL78" s="39"/>
    </row>
    <row r="79" spans="1:38" ht="86.25" customHeight="1">
      <c r="A79" s="91" t="s">
        <v>155</v>
      </c>
      <c r="B79" s="92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115"/>
      <c r="W79" s="75" t="s">
        <v>69</v>
      </c>
      <c r="X79" s="75"/>
      <c r="Y79" s="75"/>
      <c r="Z79" s="75"/>
      <c r="AA79" s="34">
        <v>0</v>
      </c>
      <c r="AB79" s="34"/>
      <c r="AC79" s="34">
        <v>0</v>
      </c>
      <c r="AD79" s="34"/>
      <c r="AE79" s="34">
        <f>AE73</f>
        <v>108</v>
      </c>
      <c r="AF79" s="34"/>
      <c r="AG79" s="63">
        <f>SUM(AG64,AG58,AG70)</f>
        <v>396</v>
      </c>
      <c r="AH79" s="63"/>
      <c r="AI79" s="54"/>
      <c r="AJ79" s="13"/>
      <c r="AK79" s="13">
        <f>SUM(AK64,AK58)</f>
        <v>360</v>
      </c>
      <c r="AL79" s="39"/>
    </row>
    <row r="80" spans="1:38" ht="51" customHeight="1">
      <c r="A80" s="93" t="s">
        <v>157</v>
      </c>
      <c r="B80" s="94"/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115"/>
      <c r="W80" s="75" t="s">
        <v>66</v>
      </c>
      <c r="X80" s="75"/>
      <c r="Y80" s="75"/>
      <c r="Z80" s="75"/>
      <c r="AA80" s="34">
        <v>0</v>
      </c>
      <c r="AB80" s="34"/>
      <c r="AC80" s="34">
        <v>4</v>
      </c>
      <c r="AD80" s="34" t="s">
        <v>73</v>
      </c>
      <c r="AE80" s="34">
        <v>4</v>
      </c>
      <c r="AF80" s="34"/>
      <c r="AG80" s="34">
        <v>3</v>
      </c>
      <c r="AH80" s="34"/>
      <c r="AI80" s="18">
        <v>2</v>
      </c>
      <c r="AJ80" s="20"/>
      <c r="AK80" s="20">
        <v>3</v>
      </c>
      <c r="AL80" s="20"/>
    </row>
    <row r="81" spans="1:38" ht="50.25" customHeight="1">
      <c r="A81" s="93" t="s">
        <v>158</v>
      </c>
      <c r="B81" s="94"/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5"/>
      <c r="V81" s="115"/>
      <c r="W81" s="75" t="s">
        <v>109</v>
      </c>
      <c r="X81" s="75"/>
      <c r="Y81" s="75"/>
      <c r="Z81" s="75"/>
      <c r="AA81" s="34">
        <v>3</v>
      </c>
      <c r="AB81" s="34"/>
      <c r="AC81" s="34">
        <v>9</v>
      </c>
      <c r="AD81" s="34"/>
      <c r="AE81" s="34">
        <v>4</v>
      </c>
      <c r="AF81" s="34"/>
      <c r="AG81" s="34">
        <v>7</v>
      </c>
      <c r="AH81" s="34"/>
      <c r="AI81" s="18">
        <v>1</v>
      </c>
      <c r="AJ81" s="20"/>
      <c r="AK81" s="20">
        <v>7</v>
      </c>
      <c r="AL81" s="20"/>
    </row>
    <row r="82" spans="1:38" ht="56.25" customHeight="1">
      <c r="A82" s="93" t="s">
        <v>167</v>
      </c>
      <c r="B82" s="94"/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5"/>
      <c r="V82" s="115"/>
      <c r="W82" s="75" t="s">
        <v>67</v>
      </c>
      <c r="X82" s="75"/>
      <c r="Y82" s="75"/>
      <c r="Z82" s="75"/>
      <c r="AA82" s="34">
        <v>1</v>
      </c>
      <c r="AB82" s="34"/>
      <c r="AC82" s="34"/>
      <c r="AD82" s="34"/>
      <c r="AE82" s="34"/>
      <c r="AF82" s="34"/>
      <c r="AG82" s="34"/>
      <c r="AH82" s="34"/>
      <c r="AI82" s="18">
        <v>1</v>
      </c>
      <c r="AJ82" s="20"/>
      <c r="AK82" s="20"/>
      <c r="AL82" s="20"/>
    </row>
    <row r="83" spans="1:38" ht="30.75" customHeight="1">
      <c r="A83" s="93" t="s">
        <v>160</v>
      </c>
      <c r="B83" s="94"/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5"/>
      <c r="V83" s="115"/>
      <c r="W83" s="68" t="s">
        <v>76</v>
      </c>
      <c r="X83" s="68"/>
      <c r="Y83" s="68"/>
      <c r="Z83" s="69"/>
      <c r="AA83" s="70"/>
      <c r="AB83" s="71">
        <f>AB71</f>
        <v>2</v>
      </c>
      <c r="AC83" s="70"/>
      <c r="AD83" s="71">
        <f>AD71</f>
        <v>8</v>
      </c>
      <c r="AE83" s="70"/>
      <c r="AF83" s="71">
        <f>AF71</f>
        <v>12</v>
      </c>
      <c r="AG83" s="70"/>
      <c r="AH83" s="71">
        <f>AH71</f>
        <v>6</v>
      </c>
      <c r="AI83" s="55"/>
      <c r="AJ83" s="43">
        <f>AJ71</f>
        <v>18</v>
      </c>
      <c r="AK83" s="42"/>
      <c r="AL83" s="43">
        <f>AL71</f>
        <v>0</v>
      </c>
    </row>
    <row r="84" spans="1:38" ht="25.5" customHeight="1">
      <c r="A84" s="93" t="s">
        <v>162</v>
      </c>
      <c r="B84" s="94"/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5"/>
      <c r="V84" s="115"/>
      <c r="W84" s="68"/>
      <c r="X84" s="68"/>
      <c r="Y84" s="68"/>
      <c r="Z84" s="69"/>
      <c r="AA84" s="70"/>
      <c r="AB84" s="71"/>
      <c r="AC84" s="70"/>
      <c r="AD84" s="71"/>
      <c r="AE84" s="70"/>
      <c r="AF84" s="71"/>
      <c r="AG84" s="70"/>
      <c r="AH84" s="71"/>
      <c r="AI84" s="55"/>
      <c r="AJ84" s="43"/>
      <c r="AK84" s="42"/>
      <c r="AL84" s="43"/>
    </row>
    <row r="85" spans="1:38" ht="48.75" customHeight="1">
      <c r="A85" s="93" t="s">
        <v>164</v>
      </c>
      <c r="B85" s="94"/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5"/>
      <c r="V85" s="115"/>
      <c r="W85" s="116" t="s">
        <v>77</v>
      </c>
      <c r="X85" s="116"/>
      <c r="Y85" s="116"/>
      <c r="Z85" s="116"/>
      <c r="AA85" s="65">
        <f>AA71-AB83</f>
        <v>610</v>
      </c>
      <c r="AB85" s="65"/>
      <c r="AC85" s="65">
        <f>AC71-AD83</f>
        <v>820</v>
      </c>
      <c r="AD85" s="65"/>
      <c r="AE85" s="65">
        <f>AE71-AF83</f>
        <v>600</v>
      </c>
      <c r="AF85" s="65"/>
      <c r="AG85" s="65">
        <f>AG71-AH83</f>
        <v>786</v>
      </c>
      <c r="AH85" s="65"/>
      <c r="AI85" s="56">
        <f t="shared" ref="AI85:AK85" si="40">AI71-AJ83</f>
        <v>546</v>
      </c>
      <c r="AJ85" s="43"/>
      <c r="AK85" s="43">
        <f t="shared" si="40"/>
        <v>580</v>
      </c>
      <c r="AL85" s="43"/>
    </row>
    <row r="86" spans="1:38" ht="28.5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1"/>
      <c r="V86" s="115"/>
      <c r="W86" s="116"/>
      <c r="X86" s="116"/>
      <c r="Y86" s="116"/>
      <c r="Z86" s="116"/>
      <c r="AA86" s="66"/>
      <c r="AB86" s="66"/>
      <c r="AC86" s="66"/>
      <c r="AD86" s="66"/>
      <c r="AE86" s="66"/>
      <c r="AF86" s="66"/>
      <c r="AG86" s="66"/>
      <c r="AH86" s="66"/>
      <c r="AI86" s="14"/>
      <c r="AJ86" s="14"/>
      <c r="AK86" s="14"/>
      <c r="AL86" s="14"/>
    </row>
    <row r="87" spans="1:38" ht="28.5">
      <c r="A87" s="14"/>
      <c r="V87" s="115"/>
      <c r="W87" s="116"/>
      <c r="X87" s="116"/>
      <c r="Y87" s="116"/>
      <c r="Z87" s="116"/>
      <c r="AA87" s="67"/>
      <c r="AB87" s="67"/>
      <c r="AC87" s="67"/>
      <c r="AD87" s="67"/>
      <c r="AE87" s="67"/>
      <c r="AF87" s="67"/>
      <c r="AG87" s="67"/>
      <c r="AH87" s="67"/>
    </row>
  </sheetData>
  <sheetProtection password="CF66" sheet="1" formatCells="0" formatColumns="0" formatRows="0" insertColumns="0" insertRows="0" insertHyperlinks="0" deleteColumns="0" deleteRows="0" sort="0" autoFilter="0" pivotTables="0"/>
  <mergeCells count="163">
    <mergeCell ref="B17:K17"/>
    <mergeCell ref="B19:K19"/>
    <mergeCell ref="B20:K20"/>
    <mergeCell ref="O61:O62"/>
    <mergeCell ref="S61:S62"/>
    <mergeCell ref="A84:U84"/>
    <mergeCell ref="N67:N68"/>
    <mergeCell ref="S67:S68"/>
    <mergeCell ref="B46:K46"/>
    <mergeCell ref="B25:K25"/>
    <mergeCell ref="B26:K26"/>
    <mergeCell ref="B39:K39"/>
    <mergeCell ref="A18:AH18"/>
    <mergeCell ref="B29:K29"/>
    <mergeCell ref="B59:K59"/>
    <mergeCell ref="B60:K60"/>
    <mergeCell ref="B47:K47"/>
    <mergeCell ref="B38:K38"/>
    <mergeCell ref="B21:K21"/>
    <mergeCell ref="B31:K31"/>
    <mergeCell ref="B34:K34"/>
    <mergeCell ref="B44:K44"/>
    <mergeCell ref="AI8:AJ8"/>
    <mergeCell ref="AJ12:AJ13"/>
    <mergeCell ref="B51:K51"/>
    <mergeCell ref="B55:K55"/>
    <mergeCell ref="W12:W13"/>
    <mergeCell ref="W11:Y11"/>
    <mergeCell ref="AA12:AA13"/>
    <mergeCell ref="AG8:AH8"/>
    <mergeCell ref="AE12:AE13"/>
    <mergeCell ref="AG12:AG13"/>
    <mergeCell ref="AI12:AI13"/>
    <mergeCell ref="AE8:AF8"/>
    <mergeCell ref="AB12:AB13"/>
    <mergeCell ref="AC12:AC13"/>
    <mergeCell ref="AA8:AB8"/>
    <mergeCell ref="B53:K53"/>
    <mergeCell ref="B40:K40"/>
    <mergeCell ref="B41:K41"/>
    <mergeCell ref="B24:K24"/>
    <mergeCell ref="B28:K28"/>
    <mergeCell ref="B30:K30"/>
    <mergeCell ref="B33:K33"/>
    <mergeCell ref="B52:K52"/>
    <mergeCell ref="B45:K45"/>
    <mergeCell ref="V5:Z5"/>
    <mergeCell ref="A4:A13"/>
    <mergeCell ref="B4:K13"/>
    <mergeCell ref="L4:Q12"/>
    <mergeCell ref="R4:Z4"/>
    <mergeCell ref="Y12:Y13"/>
    <mergeCell ref="Z6:Z13"/>
    <mergeCell ref="R5:R13"/>
    <mergeCell ref="S5:S13"/>
    <mergeCell ref="U5:U13"/>
    <mergeCell ref="V11:V13"/>
    <mergeCell ref="T5:T13"/>
    <mergeCell ref="X12:X13"/>
    <mergeCell ref="V6:Y10"/>
    <mergeCell ref="B50:K50"/>
    <mergeCell ref="B56:K56"/>
    <mergeCell ref="B49:K49"/>
    <mergeCell ref="B43:K43"/>
    <mergeCell ref="B42:K42"/>
    <mergeCell ref="A32:AH32"/>
    <mergeCell ref="N55:N56"/>
    <mergeCell ref="L29:L30"/>
    <mergeCell ref="S55:S56"/>
    <mergeCell ref="N43:N44"/>
    <mergeCell ref="B37:K37"/>
    <mergeCell ref="B54:K54"/>
    <mergeCell ref="B48:K48"/>
    <mergeCell ref="B57:K57"/>
    <mergeCell ref="B58:K58"/>
    <mergeCell ref="B27:K27"/>
    <mergeCell ref="AA4:AL4"/>
    <mergeCell ref="AI5:AL5"/>
    <mergeCell ref="AK6:AL6"/>
    <mergeCell ref="AA7:AB7"/>
    <mergeCell ref="AC7:AD7"/>
    <mergeCell ref="AE7:AF7"/>
    <mergeCell ref="AG7:AH7"/>
    <mergeCell ref="AI7:AJ7"/>
    <mergeCell ref="AK7:AL7"/>
    <mergeCell ref="AE5:AH5"/>
    <mergeCell ref="AG6:AH6"/>
    <mergeCell ref="AE6:AF6"/>
    <mergeCell ref="AA6:AB6"/>
    <mergeCell ref="AA5:AD5"/>
    <mergeCell ref="AC6:AD6"/>
    <mergeCell ref="AI6:AJ6"/>
    <mergeCell ref="AK11:AL11"/>
    <mergeCell ref="AC8:AD8"/>
    <mergeCell ref="AK8:AL8"/>
    <mergeCell ref="AL12:AL13"/>
    <mergeCell ref="AH12:AH13"/>
    <mergeCell ref="AD12:AD13"/>
    <mergeCell ref="AF12:AF13"/>
    <mergeCell ref="AK12:AK13"/>
    <mergeCell ref="AF83:AF84"/>
    <mergeCell ref="AG83:AG84"/>
    <mergeCell ref="AH83:AH84"/>
    <mergeCell ref="A35:AH35"/>
    <mergeCell ref="L14:Q14"/>
    <mergeCell ref="L15:Q15"/>
    <mergeCell ref="AA14:AB14"/>
    <mergeCell ref="AC14:AD14"/>
    <mergeCell ref="AE14:AF14"/>
    <mergeCell ref="AG14:AH14"/>
    <mergeCell ref="B36:K36"/>
    <mergeCell ref="B14:K14"/>
    <mergeCell ref="B16:K16"/>
    <mergeCell ref="B15:K15"/>
    <mergeCell ref="B22:K22"/>
    <mergeCell ref="B23:K23"/>
    <mergeCell ref="A80:U80"/>
    <mergeCell ref="V77:V87"/>
    <mergeCell ref="W85:Z87"/>
    <mergeCell ref="AA85:AA87"/>
    <mergeCell ref="AB85:AB87"/>
    <mergeCell ref="W78:Z78"/>
    <mergeCell ref="W79:Z79"/>
    <mergeCell ref="W80:Z80"/>
    <mergeCell ref="W81:Z81"/>
    <mergeCell ref="W82:Z82"/>
    <mergeCell ref="A77:U77"/>
    <mergeCell ref="A78:U78"/>
    <mergeCell ref="A79:U79"/>
    <mergeCell ref="A85:U85"/>
    <mergeCell ref="A81:U81"/>
    <mergeCell ref="A83:U83"/>
    <mergeCell ref="A82:U82"/>
    <mergeCell ref="A76:K76"/>
    <mergeCell ref="W77:Z77"/>
    <mergeCell ref="B75:K75"/>
    <mergeCell ref="B61:K61"/>
    <mergeCell ref="B63:K63"/>
    <mergeCell ref="B64:K64"/>
    <mergeCell ref="A71:K71"/>
    <mergeCell ref="B72:K72"/>
    <mergeCell ref="B73:K73"/>
    <mergeCell ref="B65:K65"/>
    <mergeCell ref="B66:K66"/>
    <mergeCell ref="B67:K67"/>
    <mergeCell ref="B68:K68"/>
    <mergeCell ref="B69:K69"/>
    <mergeCell ref="B70:K70"/>
    <mergeCell ref="B74:K74"/>
    <mergeCell ref="B62:K62"/>
    <mergeCell ref="AG85:AG87"/>
    <mergeCell ref="AH85:AH87"/>
    <mergeCell ref="W83:Y84"/>
    <mergeCell ref="Z83:Z84"/>
    <mergeCell ref="AA83:AA84"/>
    <mergeCell ref="AB83:AB84"/>
    <mergeCell ref="AC83:AC84"/>
    <mergeCell ref="AD83:AD84"/>
    <mergeCell ref="AE83:AE84"/>
    <mergeCell ref="AD85:AD87"/>
    <mergeCell ref="AE85:AE87"/>
    <mergeCell ref="AF85:AF87"/>
    <mergeCell ref="AC85:AC87"/>
  </mergeCells>
  <pageMargins left="0.43307086614173229" right="3.937007874015748E-2" top="0.15748031496062992" bottom="0" header="0.31496062992125984" footer="0.31496062992125984"/>
  <pageSetup paperSize="9" scale="36" fitToHeight="0" orientation="landscape" r:id="rId1"/>
  <rowBreaks count="1" manualBreakCount="1">
    <brk id="42" max="3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Лист2</vt:lpstr>
      <vt:lpstr>Лист3</vt:lpstr>
      <vt:lpstr>Сварщик 2024г</vt:lpstr>
      <vt:lpstr>'Сварщик 2024г'!Область_печати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2024-10-17T10:19:44Z</dcterms:modified>
</cp:coreProperties>
</file>